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35" activeTab="0"/>
  </bookViews>
  <sheets>
    <sheet name="Фощ.СОШ" sheetId="1" r:id="rId1"/>
  </sheets>
  <definedNames/>
  <calcPr fullCalcOnLoad="1"/>
</workbook>
</file>

<file path=xl/sharedStrings.xml><?xml version="1.0" encoding="utf-8"?>
<sst xmlns="http://schemas.openxmlformats.org/spreadsheetml/2006/main" count="144" uniqueCount="128">
  <si>
    <t>Итого</t>
  </si>
  <si>
    <t>I кв.</t>
  </si>
  <si>
    <t>II кв.</t>
  </si>
  <si>
    <t>III кв.</t>
  </si>
  <si>
    <t>ВСЕГО:</t>
  </si>
  <si>
    <t>Заработная плата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</si>
  <si>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</si>
  <si>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</si>
  <si>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</si>
  <si>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</si>
  <si>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</si>
  <si>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</si>
  <si>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</si>
  <si>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</si>
  <si>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</si>
  <si>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Оплата труда и начисления  на выплаты по оплате труда</t>
  </si>
  <si>
    <t>Доп.ЭК</t>
  </si>
  <si>
    <t>IV кв.</t>
  </si>
  <si>
    <t>Начисления на выплаты по оплате труда</t>
  </si>
  <si>
    <t>Оплата работ, услуг</t>
  </si>
  <si>
    <t>Оплата отопления</t>
  </si>
  <si>
    <t>Оплата потребления газа</t>
  </si>
  <si>
    <t xml:space="preserve">Оплата электроэнергии </t>
  </si>
  <si>
    <t>Вывоз жидких бытовых отходов</t>
  </si>
  <si>
    <t>Работы, услуги по содержанию имущества</t>
  </si>
  <si>
    <t>Оплата тек.ремонта (обслуживание оргтехники)</t>
  </si>
  <si>
    <t>Оплата текущего ремонта зданий</t>
  </si>
  <si>
    <t>Оплата содержания помещения</t>
  </si>
  <si>
    <t>Прочие работы, услуги</t>
  </si>
  <si>
    <t>Прочие расходы (услуги по проведению анализов)</t>
  </si>
  <si>
    <t>Прочие расходы (услуги по проведению медосмотров)</t>
  </si>
  <si>
    <t>Оплата помещений, оплата сигнализации</t>
  </si>
  <si>
    <t>Подписка на периодические издания</t>
  </si>
  <si>
    <t>Страхование автотранспорта</t>
  </si>
  <si>
    <t>Поступление нефинансовых активов</t>
  </si>
  <si>
    <t>Увеличение ст-ти основных средств</t>
  </si>
  <si>
    <t>Приобретение учебников</t>
  </si>
  <si>
    <t>Приобретение оборудования и предметов длит.пользования</t>
  </si>
  <si>
    <t>Увеличение стоимости материальных запасов</t>
  </si>
  <si>
    <t>Медикаменты и перевязочные средства</t>
  </si>
  <si>
    <t>Муниципальный бюджет</t>
  </si>
  <si>
    <t>Областные субвенции</t>
  </si>
  <si>
    <t>Всего</t>
  </si>
  <si>
    <t>Курсовая переподготовка</t>
  </si>
  <si>
    <t>синтетические масла</t>
  </si>
  <si>
    <t>Топливный газ</t>
  </si>
  <si>
    <t>Бензин</t>
  </si>
  <si>
    <t>пришкольный лагерь-</t>
  </si>
  <si>
    <t>200.00.00</t>
  </si>
  <si>
    <t>210.00.00.</t>
  </si>
  <si>
    <t>211.00.00</t>
  </si>
  <si>
    <t>Заработная плата за проектную деятельность</t>
  </si>
  <si>
    <t>211.01.00</t>
  </si>
  <si>
    <t>Заработная плата по Указу Президента №597</t>
  </si>
  <si>
    <t>Заработная плата по категориям работников</t>
  </si>
  <si>
    <t>211.03.00</t>
  </si>
  <si>
    <t>213.00.00</t>
  </si>
  <si>
    <t>Начисления на выплаты по оплате труда за проектную деятельность</t>
  </si>
  <si>
    <t>213.01.00</t>
  </si>
  <si>
    <t>Начисления на выплаты по оплате труда по Указу Президента</t>
  </si>
  <si>
    <t>Начисления на выплаты по оплате труда категорий работников</t>
  </si>
  <si>
    <t>213.03.00</t>
  </si>
  <si>
    <t>220.00.00</t>
  </si>
  <si>
    <t>221.00.00</t>
  </si>
  <si>
    <t xml:space="preserve">Услуги связи </t>
  </si>
  <si>
    <t>221.01.00</t>
  </si>
  <si>
    <t>223.00.00</t>
  </si>
  <si>
    <t>223.02.00</t>
  </si>
  <si>
    <t>223.03.00</t>
  </si>
  <si>
    <t xml:space="preserve">Оплата водоснабжения </t>
  </si>
  <si>
    <t>223.04.00</t>
  </si>
  <si>
    <t>223.05.00</t>
  </si>
  <si>
    <t>225.00.00</t>
  </si>
  <si>
    <t>225.01.02</t>
  </si>
  <si>
    <t>226.00.00</t>
  </si>
  <si>
    <t>226.01.01</t>
  </si>
  <si>
    <t>226.01.03</t>
  </si>
  <si>
    <t>Сопровождение бух.программ</t>
  </si>
  <si>
    <t>290.00.00</t>
  </si>
  <si>
    <t>290.01.01</t>
  </si>
  <si>
    <t>290.01.02</t>
  </si>
  <si>
    <t>290.01.03</t>
  </si>
  <si>
    <t>300.00.00</t>
  </si>
  <si>
    <t>310.00.00</t>
  </si>
  <si>
    <t>330.00.00</t>
  </si>
  <si>
    <t>340.02.01</t>
  </si>
  <si>
    <t>340.02.03</t>
  </si>
  <si>
    <t>340.02.04</t>
  </si>
  <si>
    <t>225.06.05</t>
  </si>
  <si>
    <t>Прочие комуслуги (Вывоз тбо)</t>
  </si>
  <si>
    <t>340.01.00</t>
  </si>
  <si>
    <t xml:space="preserve">Прочие расходные  материалы </t>
  </si>
  <si>
    <t>Система видеонаблюдения</t>
  </si>
  <si>
    <t>211.02.00</t>
  </si>
  <si>
    <t>213.02.00</t>
  </si>
  <si>
    <t>226.04.03</t>
  </si>
  <si>
    <t>2 кв обл.</t>
  </si>
  <si>
    <t>Прочие расходы (аттестация рабочих мест)</t>
  </si>
  <si>
    <t>Оздоровление</t>
  </si>
  <si>
    <t>Бюджет МБОУ Фощеватовская СОШ  на 2018 год</t>
  </si>
  <si>
    <t>Оплата по энергосервисным контрактам</t>
  </si>
  <si>
    <t>223.01.01</t>
  </si>
  <si>
    <t>223.01.02</t>
  </si>
  <si>
    <t>225.05.02</t>
  </si>
  <si>
    <t>225.04.04</t>
  </si>
  <si>
    <t>225.04.01</t>
  </si>
  <si>
    <t>226.01.04</t>
  </si>
  <si>
    <t>226.04.02</t>
  </si>
  <si>
    <t>226.04.06</t>
  </si>
  <si>
    <t>226.04.08</t>
  </si>
  <si>
    <t>226.09.02</t>
  </si>
  <si>
    <t>226.07.00</t>
  </si>
  <si>
    <t>226.08.04</t>
  </si>
  <si>
    <t>226.08.02</t>
  </si>
  <si>
    <t>290.03.05</t>
  </si>
  <si>
    <t>310.03.02</t>
  </si>
  <si>
    <t>310.03.04</t>
  </si>
  <si>
    <t>340.05.02</t>
  </si>
  <si>
    <t>340.06.00</t>
  </si>
  <si>
    <t>340.07.02</t>
  </si>
  <si>
    <t>225.04.07</t>
  </si>
  <si>
    <t>Прочее содержание имущества</t>
  </si>
  <si>
    <t>226.04.11</t>
  </si>
  <si>
    <t>Оплата по договорам гражданско-правового характера</t>
  </si>
  <si>
    <t>Оплата работ по противопожарным мероприятиям</t>
  </si>
  <si>
    <t>Прочие информационные услуги</t>
  </si>
  <si>
    <t>226.03.02</t>
  </si>
  <si>
    <t>классное руководство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</si>
</sst>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.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/mm/yyyy\ hh:mm"/>
    <numFmt numFmtId="199" formatCode="#,##0.0"/>
  </numFmts>
  <fonts count="45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" fontId="5" fillId="0" borderId="35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188" fontId="5" fillId="0" borderId="32" xfId="0" applyNumberFormat="1" applyFont="1" applyFill="1" applyBorder="1" applyAlignment="1">
      <alignment/>
    </xf>
    <xf numFmtId="188" fontId="5" fillId="0" borderId="14" xfId="0" applyNumberFormat="1" applyFont="1" applyFill="1" applyBorder="1" applyAlignment="1">
      <alignment/>
    </xf>
    <xf numFmtId="188" fontId="9" fillId="0" borderId="38" xfId="0" applyNumberFormat="1" applyFont="1" applyFill="1" applyBorder="1" applyAlignment="1">
      <alignment/>
    </xf>
    <xf numFmtId="188" fontId="9" fillId="0" borderId="11" xfId="0" applyNumberFormat="1" applyFont="1" applyFill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vertical="top" wrapText="1"/>
    </xf>
    <xf numFmtId="0" fontId="3" fillId="0" borderId="5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vertical="top" wrapText="1"/>
    </xf>
    <xf numFmtId="0" fontId="5" fillId="0" borderId="59" xfId="0" applyFont="1" applyFill="1" applyBorder="1" applyAlignment="1">
      <alignment vertical="top" wrapText="1"/>
    </xf>
    <xf numFmtId="0" fontId="8" fillId="0" borderId="0" xfId="0" applyFont="1" applyFill="1" applyAlignment="1">
      <alignment horizontal="left"/>
    </xf>
    <xf numFmtId="1" fontId="3" fillId="0" borderId="36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left" vertical="top" wrapText="1"/>
    </xf>
    <xf numFmtId="49" fontId="8" fillId="0" borderId="49" xfId="0" applyNumberFormat="1" applyFont="1" applyFill="1" applyBorder="1" applyAlignment="1">
      <alignment horizontal="center" vertical="top" wrapText="1"/>
    </xf>
    <xf numFmtId="49" fontId="8" fillId="0" borderId="3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31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8" fillId="0" borderId="35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1" fontId="9" fillId="0" borderId="55" xfId="0" applyNumberFormat="1" applyFont="1" applyFill="1" applyBorder="1" applyAlignment="1">
      <alignment/>
    </xf>
    <xf numFmtId="188" fontId="9" fillId="0" borderId="5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63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1" fontId="6" fillId="0" borderId="63" xfId="0" applyNumberFormat="1" applyFont="1" applyFill="1" applyBorder="1" applyAlignment="1">
      <alignment/>
    </xf>
    <xf numFmtId="188" fontId="3" fillId="0" borderId="42" xfId="0" applyNumberFormat="1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1" fontId="5" fillId="0" borderId="68" xfId="0" applyNumberFormat="1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188" fontId="9" fillId="0" borderId="42" xfId="0" applyNumberFormat="1" applyFont="1" applyFill="1" applyBorder="1" applyAlignment="1">
      <alignment/>
    </xf>
    <xf numFmtId="188" fontId="9" fillId="0" borderId="13" xfId="0" applyNumberFormat="1" applyFont="1" applyFill="1" applyBorder="1" applyAlignment="1">
      <alignment/>
    </xf>
    <xf numFmtId="1" fontId="9" fillId="0" borderId="63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" fontId="9" fillId="0" borderId="68" xfId="0" applyNumberFormat="1" applyFont="1" applyFill="1" applyBorder="1" applyAlignment="1">
      <alignment/>
    </xf>
    <xf numFmtId="1" fontId="9" fillId="0" borderId="4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5" fillId="0" borderId="63" xfId="0" applyNumberFormat="1" applyFont="1" applyFill="1" applyBorder="1" applyAlignment="1">
      <alignment/>
    </xf>
    <xf numFmtId="0" fontId="5" fillId="0" borderId="58" xfId="0" applyFont="1" applyFill="1" applyBorder="1" applyAlignment="1">
      <alignment/>
    </xf>
    <xf numFmtId="188" fontId="5" fillId="0" borderId="74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5" fillId="0" borderId="2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9" fillId="0" borderId="55" xfId="0" applyFont="1" applyFill="1" applyBorder="1" applyAlignment="1">
      <alignment horizontal="right" vertical="top" wrapText="1"/>
    </xf>
    <xf numFmtId="0" fontId="8" fillId="0" borderId="36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49" fontId="8" fillId="0" borderId="47" xfId="0" applyNumberFormat="1" applyFont="1" applyFill="1" applyBorder="1" applyAlignment="1">
      <alignment horizontal="left" vertical="top" wrapText="1"/>
    </xf>
    <xf numFmtId="49" fontId="8" fillId="0" borderId="41" xfId="0" applyNumberFormat="1" applyFont="1" applyFill="1" applyBorder="1" applyAlignment="1">
      <alignment horizontal="left" vertical="top" wrapText="1"/>
    </xf>
    <xf numFmtId="49" fontId="8" fillId="0" borderId="40" xfId="0" applyNumberFormat="1" applyFont="1" applyFill="1" applyBorder="1" applyAlignment="1">
      <alignment horizontal="left" vertical="top" wrapText="1"/>
    </xf>
    <xf numFmtId="49" fontId="8" fillId="0" borderId="39" xfId="0" applyNumberFormat="1" applyFont="1" applyFill="1" applyBorder="1" applyAlignment="1">
      <alignment horizontal="left" vertical="top" wrapText="1"/>
    </xf>
    <xf numFmtId="49" fontId="8" fillId="0" borderId="49" xfId="0" applyNumberFormat="1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188" fontId="5" fillId="0" borderId="39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88" fontId="5" fillId="0" borderId="56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6" fillId="33" borderId="33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188" fontId="5" fillId="0" borderId="40" xfId="0" applyNumberFormat="1" applyFont="1" applyFill="1" applyBorder="1" applyAlignment="1">
      <alignment/>
    </xf>
    <xf numFmtId="188" fontId="5" fillId="0" borderId="41" xfId="0" applyNumberFormat="1" applyFont="1" applyFill="1" applyBorder="1" applyAlignment="1">
      <alignment/>
    </xf>
    <xf numFmtId="188" fontId="9" fillId="0" borderId="30" xfId="0" applyNumberFormat="1" applyFont="1" applyFill="1" applyBorder="1" applyAlignment="1">
      <alignment/>
    </xf>
    <xf numFmtId="188" fontId="5" fillId="0" borderId="51" xfId="0" applyNumberFormat="1" applyFont="1" applyFill="1" applyBorder="1" applyAlignment="1">
      <alignment/>
    </xf>
    <xf numFmtId="188" fontId="5" fillId="0" borderId="31" xfId="0" applyNumberFormat="1" applyFont="1" applyFill="1" applyBorder="1" applyAlignment="1">
      <alignment/>
    </xf>
    <xf numFmtId="1" fontId="5" fillId="0" borderId="39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 vertical="top" wrapText="1"/>
    </xf>
    <xf numFmtId="188" fontId="9" fillId="0" borderId="37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1" fontId="9" fillId="0" borderId="44" xfId="0" applyNumberFormat="1" applyFont="1" applyFill="1" applyBorder="1" applyAlignment="1">
      <alignment/>
    </xf>
    <xf numFmtId="1" fontId="9" fillId="0" borderId="39" xfId="0" applyNumberFormat="1" applyFont="1" applyFill="1" applyBorder="1" applyAlignment="1">
      <alignment/>
    </xf>
    <xf numFmtId="0" fontId="5" fillId="0" borderId="72" xfId="0" applyFont="1" applyFill="1" applyBorder="1" applyAlignment="1">
      <alignment horizontal="right" vertical="top" wrapText="1"/>
    </xf>
    <xf numFmtId="0" fontId="5" fillId="0" borderId="44" xfId="0" applyFont="1" applyFill="1" applyBorder="1" applyAlignment="1">
      <alignment horizontal="right" vertical="top" wrapText="1"/>
    </xf>
    <xf numFmtId="0" fontId="5" fillId="0" borderId="64" xfId="0" applyFont="1" applyFill="1" applyBorder="1" applyAlignment="1">
      <alignment horizontal="right" vertical="top" wrapText="1"/>
    </xf>
    <xf numFmtId="188" fontId="5" fillId="0" borderId="60" xfId="0" applyNumberFormat="1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left" vertical="top" wrapText="1"/>
    </xf>
    <xf numFmtId="188" fontId="5" fillId="0" borderId="68" xfId="0" applyNumberFormat="1" applyFont="1" applyFill="1" applyBorder="1" applyAlignment="1">
      <alignment horizontal="right" vertical="top" wrapText="1"/>
    </xf>
    <xf numFmtId="188" fontId="5" fillId="0" borderId="10" xfId="0" applyNumberFormat="1" applyFont="1" applyFill="1" applyBorder="1" applyAlignment="1">
      <alignment horizontal="right" vertical="top" wrapText="1"/>
    </xf>
    <xf numFmtId="0" fontId="7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188" fontId="9" fillId="0" borderId="0" xfId="0" applyNumberFormat="1" applyFont="1" applyFill="1" applyAlignment="1">
      <alignment/>
    </xf>
    <xf numFmtId="0" fontId="4" fillId="0" borderId="78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left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42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 wrapText="1"/>
    </xf>
    <xf numFmtId="0" fontId="9" fillId="0" borderId="67" xfId="0" applyFont="1" applyFill="1" applyBorder="1" applyAlignment="1">
      <alignment horizontal="center" vertical="top" wrapText="1"/>
    </xf>
    <xf numFmtId="0" fontId="9" fillId="0" borderId="76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79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74" xfId="0" applyFont="1" applyFill="1" applyBorder="1" applyAlignment="1">
      <alignment horizontal="center" vertical="top" wrapText="1"/>
    </xf>
    <xf numFmtId="0" fontId="8" fillId="0" borderId="80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80" zoomScaleNormal="80" zoomScalePageLayoutView="0" workbookViewId="0" topLeftCell="A1">
      <pane xSplit="1" ySplit="3" topLeftCell="M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M8" sqref="M8"/>
    </sheetView>
  </sheetViews>
  <sheetFormatPr defaultColWidth="9.140625" defaultRowHeight="12.75"/>
  <cols>
    <col min="1" max="1" width="44.28125" style="81" customWidth="1"/>
    <col min="2" max="2" width="9.140625" style="96" customWidth="1"/>
    <col min="3" max="3" width="7.57421875" style="81" customWidth="1"/>
    <col min="4" max="4" width="6.57421875" style="105" customWidth="1"/>
    <col min="5" max="5" width="6.28125" style="105" customWidth="1"/>
    <col min="6" max="6" width="6.140625" style="105" customWidth="1"/>
    <col min="7" max="7" width="6.00390625" style="105" customWidth="1"/>
    <col min="8" max="8" width="5.8515625" style="105" customWidth="1"/>
    <col min="9" max="9" width="7.140625" style="105" customWidth="1"/>
    <col min="10" max="10" width="7.8515625" style="105" customWidth="1"/>
    <col min="11" max="11" width="5.28125" style="105" customWidth="1"/>
    <col min="12" max="12" width="6.8515625" style="105" customWidth="1"/>
    <col min="13" max="13" width="9.57421875" style="105" customWidth="1"/>
    <col min="14" max="18" width="7.00390625" style="1" customWidth="1"/>
    <col min="19" max="19" width="7.28125" style="1" customWidth="1"/>
    <col min="20" max="21" width="8.28125" style="1" hidden="1" customWidth="1"/>
    <col min="22" max="22" width="8.28125" style="1" customWidth="1"/>
    <col min="23" max="23" width="8.421875" style="1" customWidth="1"/>
    <col min="24" max="31" width="9.7109375" style="1" customWidth="1"/>
    <col min="32" max="16384" width="9.140625" style="1" customWidth="1"/>
  </cols>
  <sheetData>
    <row r="1" spans="1:30" ht="20.25" customHeight="1" thickBot="1">
      <c r="A1" s="234" t="s">
        <v>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AC1" s="239"/>
      <c r="AD1" s="239"/>
    </row>
    <row r="2" spans="1:26" s="81" customFormat="1" ht="15.75" customHeight="1" thickBot="1">
      <c r="A2" s="244" t="s">
        <v>14</v>
      </c>
      <c r="B2" s="250" t="s">
        <v>16</v>
      </c>
      <c r="C2" s="242" t="s">
        <v>42</v>
      </c>
      <c r="D2" s="246" t="s">
        <v>0</v>
      </c>
      <c r="E2" s="248" t="s">
        <v>40</v>
      </c>
      <c r="F2" s="236"/>
      <c r="G2" s="236"/>
      <c r="H2" s="236"/>
      <c r="I2" s="238" t="s">
        <v>0</v>
      </c>
      <c r="J2" s="236" t="s">
        <v>41</v>
      </c>
      <c r="K2" s="236"/>
      <c r="L2" s="236"/>
      <c r="M2" s="237"/>
      <c r="N2" s="242" t="s">
        <v>0</v>
      </c>
      <c r="O2" s="240" t="s">
        <v>127</v>
      </c>
      <c r="P2" s="240"/>
      <c r="Q2" s="240"/>
      <c r="R2" s="240"/>
      <c r="S2" s="242" t="s">
        <v>0</v>
      </c>
      <c r="T2" s="240" t="s">
        <v>47</v>
      </c>
      <c r="U2" s="240"/>
      <c r="V2" s="240"/>
      <c r="W2" s="241"/>
      <c r="Y2" s="1">
        <v>2019</v>
      </c>
      <c r="Z2" s="1">
        <v>2020</v>
      </c>
    </row>
    <row r="3" spans="1:23" s="81" customFormat="1" ht="15.75" customHeight="1" thickBot="1">
      <c r="A3" s="245"/>
      <c r="B3" s="251"/>
      <c r="C3" s="243"/>
      <c r="D3" s="247"/>
      <c r="E3" s="116" t="s">
        <v>1</v>
      </c>
      <c r="F3" s="116" t="s">
        <v>2</v>
      </c>
      <c r="G3" s="116" t="s">
        <v>3</v>
      </c>
      <c r="H3" s="115" t="s">
        <v>17</v>
      </c>
      <c r="I3" s="249"/>
      <c r="J3" s="117" t="s">
        <v>1</v>
      </c>
      <c r="K3" s="116" t="s">
        <v>2</v>
      </c>
      <c r="L3" s="116" t="s">
        <v>3</v>
      </c>
      <c r="M3" s="118" t="s">
        <v>17</v>
      </c>
      <c r="N3" s="243"/>
      <c r="O3" s="92" t="s">
        <v>1</v>
      </c>
      <c r="P3" s="91" t="s">
        <v>2</v>
      </c>
      <c r="Q3" s="91" t="s">
        <v>3</v>
      </c>
      <c r="R3" s="217" t="s">
        <v>17</v>
      </c>
      <c r="S3" s="243"/>
      <c r="T3" s="92" t="s">
        <v>1</v>
      </c>
      <c r="U3" s="91" t="s">
        <v>2</v>
      </c>
      <c r="V3" s="91" t="s">
        <v>3</v>
      </c>
      <c r="W3" s="93" t="s">
        <v>96</v>
      </c>
    </row>
    <row r="4" spans="1:26" s="81" customFormat="1" ht="16.5" customHeight="1" thickBot="1">
      <c r="A4" s="189" t="s">
        <v>4</v>
      </c>
      <c r="B4" s="193" t="s">
        <v>48</v>
      </c>
      <c r="C4" s="141">
        <f>C5+C14+C45+C50</f>
        <v>10813.2</v>
      </c>
      <c r="D4" s="155">
        <f aca="true" t="shared" si="0" ref="D4:D22">SUM(E4:H4)</f>
        <v>2018</v>
      </c>
      <c r="E4" s="42">
        <f>E5+E14+E45+E50</f>
        <v>712</v>
      </c>
      <c r="F4" s="15">
        <f>F5+F14+F45+F50</f>
        <v>489</v>
      </c>
      <c r="G4" s="15">
        <f>G5+G14+G45+G50</f>
        <v>228</v>
      </c>
      <c r="H4" s="16">
        <f>H5+H14+H45+H50</f>
        <v>589</v>
      </c>
      <c r="I4" s="160">
        <f>SUM(J4:M4)</f>
        <v>8617.2</v>
      </c>
      <c r="J4" s="42">
        <f>J5+J14+J45+J50</f>
        <v>1837.5</v>
      </c>
      <c r="K4" s="15">
        <f>K5+K14+K45+K50</f>
        <v>2313.8</v>
      </c>
      <c r="L4" s="78">
        <f>L5+L14+L45+L50</f>
        <v>2095.2</v>
      </c>
      <c r="M4" s="79">
        <f>M5+M14+M45+M50</f>
        <v>2370.7</v>
      </c>
      <c r="N4" s="160">
        <f aca="true" t="shared" si="1" ref="N4:N31">SUM(O4:R4)</f>
        <v>98</v>
      </c>
      <c r="O4" s="161">
        <f>O5+O14+O45+O50</f>
        <v>17</v>
      </c>
      <c r="P4" s="78">
        <f>P5+P14+P45+P50</f>
        <v>26</v>
      </c>
      <c r="Q4" s="78">
        <f>Q5+Q14+Q45+Q50</f>
        <v>26</v>
      </c>
      <c r="R4" s="218">
        <f>R5+R14+R45+R50</f>
        <v>29</v>
      </c>
      <c r="S4" s="185">
        <f>V4+U4+W4</f>
        <v>80</v>
      </c>
      <c r="T4" s="155">
        <f>T5+T14+T45+T50</f>
        <v>0</v>
      </c>
      <c r="U4" s="42">
        <f>U5+U14+U45+U50</f>
        <v>0</v>
      </c>
      <c r="V4" s="16">
        <f>V5+V14+V45+V50</f>
        <v>65</v>
      </c>
      <c r="W4" s="16">
        <f>W5+W14+W45+W50</f>
        <v>15</v>
      </c>
      <c r="X4" s="208"/>
      <c r="Y4" s="233">
        <f>Y14+Y45+Y50</f>
        <v>1697</v>
      </c>
      <c r="Z4" s="233">
        <f>Z14+Z45+Z50</f>
        <v>1697</v>
      </c>
    </row>
    <row r="5" spans="1:26" ht="16.5" customHeight="1" thickBot="1">
      <c r="A5" s="94" t="s">
        <v>15</v>
      </c>
      <c r="B5" s="193" t="s">
        <v>49</v>
      </c>
      <c r="C5" s="141">
        <f>C6+C10</f>
        <v>8467</v>
      </c>
      <c r="D5" s="155">
        <f t="shared" si="0"/>
        <v>0</v>
      </c>
      <c r="E5" s="143">
        <f>E6+E10</f>
        <v>0</v>
      </c>
      <c r="F5" s="107">
        <f aca="true" t="shared" si="2" ref="F5:M5">F6+F10</f>
        <v>0</v>
      </c>
      <c r="G5" s="107">
        <f t="shared" si="2"/>
        <v>0</v>
      </c>
      <c r="H5" s="129">
        <f t="shared" si="2"/>
        <v>0</v>
      </c>
      <c r="I5" s="133">
        <f t="shared" si="2"/>
        <v>8369</v>
      </c>
      <c r="J5" s="143">
        <f t="shared" si="2"/>
        <v>1681</v>
      </c>
      <c r="K5" s="107">
        <f t="shared" si="2"/>
        <v>2281</v>
      </c>
      <c r="L5" s="107">
        <f t="shared" si="2"/>
        <v>2073</v>
      </c>
      <c r="M5" s="129">
        <f t="shared" si="2"/>
        <v>2334</v>
      </c>
      <c r="N5" s="147">
        <f t="shared" si="1"/>
        <v>98</v>
      </c>
      <c r="O5" s="161">
        <f>O6+O10</f>
        <v>17</v>
      </c>
      <c r="P5" s="77">
        <f aca="true" t="shared" si="3" ref="P5:V5">P6+P10</f>
        <v>26</v>
      </c>
      <c r="Q5" s="77">
        <f t="shared" si="3"/>
        <v>26</v>
      </c>
      <c r="R5" s="160">
        <f t="shared" si="3"/>
        <v>29</v>
      </c>
      <c r="S5" s="97">
        <f>V5+U5</f>
        <v>0</v>
      </c>
      <c r="T5" s="169">
        <f t="shared" si="3"/>
        <v>0</v>
      </c>
      <c r="U5" s="174">
        <f t="shared" si="3"/>
        <v>0</v>
      </c>
      <c r="V5" s="140">
        <f t="shared" si="3"/>
        <v>0</v>
      </c>
      <c r="W5" s="140">
        <f>W6+W10</f>
        <v>0</v>
      </c>
      <c r="Y5" s="208">
        <f>D5</f>
        <v>0</v>
      </c>
      <c r="Z5" s="208">
        <f aca="true" t="shared" si="4" ref="Z5:Z61">Y5</f>
        <v>0</v>
      </c>
    </row>
    <row r="6" spans="1:26" ht="15" customHeight="1" thickBot="1">
      <c r="A6" s="94" t="s">
        <v>5</v>
      </c>
      <c r="B6" s="194" t="s">
        <v>50</v>
      </c>
      <c r="C6" s="141">
        <f>SUM(C7:C9)</f>
        <v>6502</v>
      </c>
      <c r="D6" s="155">
        <f t="shared" si="0"/>
        <v>0</v>
      </c>
      <c r="E6" s="6">
        <f>SUM(E7:E9)</f>
        <v>0</v>
      </c>
      <c r="F6" s="51">
        <f aca="true" t="shared" si="5" ref="F6:M6">SUM(F7:F9)</f>
        <v>0</v>
      </c>
      <c r="G6" s="51">
        <f t="shared" si="5"/>
        <v>0</v>
      </c>
      <c r="H6" s="83">
        <f t="shared" si="5"/>
        <v>0</v>
      </c>
      <c r="I6" s="49">
        <f t="shared" si="5"/>
        <v>6427</v>
      </c>
      <c r="J6" s="6">
        <f t="shared" si="5"/>
        <v>1341</v>
      </c>
      <c r="K6" s="51">
        <f t="shared" si="5"/>
        <v>1748</v>
      </c>
      <c r="L6" s="51">
        <f t="shared" si="5"/>
        <v>1597</v>
      </c>
      <c r="M6" s="83">
        <f t="shared" si="5"/>
        <v>1741</v>
      </c>
      <c r="N6" s="147">
        <f t="shared" si="1"/>
        <v>75</v>
      </c>
      <c r="O6" s="213">
        <f>SUM(O8)</f>
        <v>13</v>
      </c>
      <c r="P6" s="78">
        <f>SUM(P8)</f>
        <v>20</v>
      </c>
      <c r="Q6" s="77">
        <f>SUM(Q8)</f>
        <v>20</v>
      </c>
      <c r="R6" s="213">
        <f>SUM(R8)</f>
        <v>22</v>
      </c>
      <c r="S6" s="49">
        <f>SUM(T6:W6)</f>
        <v>0</v>
      </c>
      <c r="T6" s="155">
        <f>SUM(T9)</f>
        <v>0</v>
      </c>
      <c r="U6" s="42">
        <f>SUM(U9)</f>
        <v>0</v>
      </c>
      <c r="V6" s="16">
        <f>SUM(V9)</f>
        <v>0</v>
      </c>
      <c r="W6" s="16">
        <f>SUM(W9)</f>
        <v>0</v>
      </c>
      <c r="Y6" s="208">
        <f aca="true" t="shared" si="6" ref="Y6:Y13">D6</f>
        <v>0</v>
      </c>
      <c r="Z6" s="208">
        <f t="shared" si="4"/>
        <v>0</v>
      </c>
    </row>
    <row r="7" spans="1:26" ht="15" customHeight="1">
      <c r="A7" s="30" t="s">
        <v>51</v>
      </c>
      <c r="B7" s="102" t="s">
        <v>52</v>
      </c>
      <c r="C7" s="227">
        <f>SUM(D7+I7+N7+S7)</f>
        <v>0</v>
      </c>
      <c r="D7" s="72">
        <f t="shared" si="0"/>
        <v>0</v>
      </c>
      <c r="E7" s="121"/>
      <c r="F7" s="25"/>
      <c r="G7" s="25"/>
      <c r="H7" s="46"/>
      <c r="I7" s="8">
        <f aca="true" t="shared" si="7" ref="I7:I13">SUM(J7:M7)</f>
        <v>0</v>
      </c>
      <c r="J7" s="121"/>
      <c r="K7" s="25"/>
      <c r="L7" s="25"/>
      <c r="M7" s="106"/>
      <c r="N7" s="205">
        <f t="shared" si="1"/>
        <v>0</v>
      </c>
      <c r="O7" s="41"/>
      <c r="P7" s="17"/>
      <c r="Q7" s="17"/>
      <c r="R7" s="40"/>
      <c r="S7" s="47">
        <f>SUM(T7:W7)</f>
        <v>0</v>
      </c>
      <c r="T7" s="170"/>
      <c r="U7" s="180"/>
      <c r="V7" s="181"/>
      <c r="W7" s="137"/>
      <c r="Y7" s="208">
        <f t="shared" si="6"/>
        <v>0</v>
      </c>
      <c r="Z7" s="208">
        <f t="shared" si="4"/>
        <v>0</v>
      </c>
    </row>
    <row r="8" spans="1:26" ht="15" customHeight="1">
      <c r="A8" s="27" t="s">
        <v>53</v>
      </c>
      <c r="B8" s="228" t="s">
        <v>93</v>
      </c>
      <c r="C8" s="230">
        <f aca="true" t="shared" si="8" ref="C8:C13">SUM(D8+I8+N8+S8)</f>
        <v>4258</v>
      </c>
      <c r="D8" s="157">
        <f t="shared" si="0"/>
        <v>0</v>
      </c>
      <c r="E8" s="123"/>
      <c r="F8" s="2"/>
      <c r="G8" s="2"/>
      <c r="H8" s="135"/>
      <c r="I8" s="57">
        <f t="shared" si="7"/>
        <v>4183</v>
      </c>
      <c r="J8" s="43">
        <v>838</v>
      </c>
      <c r="K8" s="11">
        <v>1118</v>
      </c>
      <c r="L8" s="11">
        <v>976</v>
      </c>
      <c r="M8" s="68">
        <v>1251</v>
      </c>
      <c r="N8" s="205">
        <f t="shared" si="1"/>
        <v>75</v>
      </c>
      <c r="O8" s="207">
        <v>13</v>
      </c>
      <c r="P8" s="206">
        <v>20</v>
      </c>
      <c r="Q8" s="206">
        <v>20</v>
      </c>
      <c r="R8" s="214">
        <v>22</v>
      </c>
      <c r="S8" s="61">
        <f>SUM(T8:W8)</f>
        <v>0</v>
      </c>
      <c r="T8" s="158"/>
      <c r="U8" s="166"/>
      <c r="V8" s="167"/>
      <c r="W8" s="186"/>
      <c r="Y8" s="208">
        <f t="shared" si="6"/>
        <v>0</v>
      </c>
      <c r="Z8" s="208">
        <f t="shared" si="4"/>
        <v>0</v>
      </c>
    </row>
    <row r="9" spans="1:26" ht="15" customHeight="1" thickBot="1">
      <c r="A9" s="30" t="s">
        <v>54</v>
      </c>
      <c r="B9" s="102" t="s">
        <v>55</v>
      </c>
      <c r="C9" s="229">
        <f t="shared" si="8"/>
        <v>2244</v>
      </c>
      <c r="D9" s="72">
        <f t="shared" si="0"/>
        <v>0</v>
      </c>
      <c r="E9" s="120"/>
      <c r="F9" s="33"/>
      <c r="G9" s="33"/>
      <c r="H9" s="84"/>
      <c r="I9" s="8">
        <f t="shared" si="7"/>
        <v>2244</v>
      </c>
      <c r="J9" s="187">
        <v>503</v>
      </c>
      <c r="K9" s="7">
        <v>630</v>
      </c>
      <c r="L9" s="7">
        <v>621</v>
      </c>
      <c r="M9" s="178">
        <v>490</v>
      </c>
      <c r="N9" s="177">
        <f t="shared" si="1"/>
        <v>0</v>
      </c>
      <c r="O9" s="75"/>
      <c r="P9" s="76"/>
      <c r="Q9" s="76"/>
      <c r="R9" s="215"/>
      <c r="S9" s="179">
        <f>SUM(T9:W9)</f>
        <v>0</v>
      </c>
      <c r="T9" s="72"/>
      <c r="U9" s="182"/>
      <c r="V9" s="183"/>
      <c r="W9" s="148"/>
      <c r="Y9" s="208">
        <f t="shared" si="6"/>
        <v>0</v>
      </c>
      <c r="Z9" s="208">
        <f t="shared" si="4"/>
        <v>0</v>
      </c>
    </row>
    <row r="10" spans="1:26" ht="15.75" customHeight="1" thickBot="1">
      <c r="A10" s="94" t="s">
        <v>18</v>
      </c>
      <c r="B10" s="193" t="s">
        <v>56</v>
      </c>
      <c r="C10" s="230">
        <f t="shared" si="8"/>
        <v>1965</v>
      </c>
      <c r="D10" s="169">
        <f t="shared" si="0"/>
        <v>0</v>
      </c>
      <c r="E10" s="143">
        <f>SUM(E11:E13)</f>
        <v>0</v>
      </c>
      <c r="F10" s="107">
        <f aca="true" t="shared" si="9" ref="F10:M10">SUM(F11:F13)</f>
        <v>0</v>
      </c>
      <c r="G10" s="107">
        <f t="shared" si="9"/>
        <v>0</v>
      </c>
      <c r="H10" s="129">
        <f t="shared" si="9"/>
        <v>0</v>
      </c>
      <c r="I10" s="133">
        <f t="shared" si="7"/>
        <v>1942</v>
      </c>
      <c r="J10" s="143">
        <f t="shared" si="9"/>
        <v>340</v>
      </c>
      <c r="K10" s="107">
        <f t="shared" si="9"/>
        <v>533</v>
      </c>
      <c r="L10" s="107">
        <f t="shared" si="9"/>
        <v>476</v>
      </c>
      <c r="M10" s="129">
        <f t="shared" si="9"/>
        <v>593</v>
      </c>
      <c r="N10" s="130">
        <f t="shared" si="1"/>
        <v>23</v>
      </c>
      <c r="O10" s="161">
        <f>SUM(O12)</f>
        <v>4</v>
      </c>
      <c r="P10" s="161">
        <f>SUM(P12)</f>
        <v>6</v>
      </c>
      <c r="Q10" s="161">
        <f>SUM(Q12)</f>
        <v>6</v>
      </c>
      <c r="R10" s="213">
        <f>SUM(R12)</f>
        <v>7</v>
      </c>
      <c r="S10" s="49">
        <f aca="true" t="shared" si="10" ref="S10:S31">SUM(T10:W10)</f>
        <v>0</v>
      </c>
      <c r="T10" s="169">
        <f>SUM(T13)</f>
        <v>0</v>
      </c>
      <c r="U10" s="174">
        <f>SUM(U13)</f>
        <v>0</v>
      </c>
      <c r="V10" s="18">
        <f>SUM(V13)</f>
        <v>0</v>
      </c>
      <c r="W10" s="140">
        <f>SUM(W13)</f>
        <v>0</v>
      </c>
      <c r="Y10" s="208">
        <f t="shared" si="6"/>
        <v>0</v>
      </c>
      <c r="Z10" s="208">
        <f t="shared" si="4"/>
        <v>0</v>
      </c>
    </row>
    <row r="11" spans="1:26" ht="15.75" customHeight="1">
      <c r="A11" s="30" t="s">
        <v>57</v>
      </c>
      <c r="B11" s="125" t="s">
        <v>58</v>
      </c>
      <c r="C11" s="230">
        <f t="shared" si="8"/>
        <v>0</v>
      </c>
      <c r="D11" s="71">
        <f t="shared" si="0"/>
        <v>0</v>
      </c>
      <c r="E11" s="144"/>
      <c r="F11" s="126"/>
      <c r="G11" s="126"/>
      <c r="H11" s="134"/>
      <c r="I11" s="113">
        <f t="shared" si="7"/>
        <v>0</v>
      </c>
      <c r="J11" s="144"/>
      <c r="K11" s="126"/>
      <c r="L11" s="126"/>
      <c r="M11" s="132"/>
      <c r="N11" s="211">
        <f t="shared" si="1"/>
        <v>0</v>
      </c>
      <c r="O11" s="99"/>
      <c r="P11" s="100"/>
      <c r="Q11" s="100"/>
      <c r="R11" s="219"/>
      <c r="S11" s="63">
        <f t="shared" si="10"/>
        <v>0</v>
      </c>
      <c r="T11" s="127"/>
      <c r="U11" s="162"/>
      <c r="V11" s="101"/>
      <c r="W11" s="168"/>
      <c r="Y11" s="208">
        <f t="shared" si="6"/>
        <v>0</v>
      </c>
      <c r="Z11" s="208">
        <f t="shared" si="4"/>
        <v>0</v>
      </c>
    </row>
    <row r="12" spans="1:26" ht="15.75" customHeight="1">
      <c r="A12" s="27" t="s">
        <v>59</v>
      </c>
      <c r="B12" s="195" t="s">
        <v>94</v>
      </c>
      <c r="C12" s="230">
        <f t="shared" si="8"/>
        <v>1288</v>
      </c>
      <c r="D12" s="188">
        <f t="shared" si="0"/>
        <v>0</v>
      </c>
      <c r="E12" s="145"/>
      <c r="F12" s="128"/>
      <c r="G12" s="128"/>
      <c r="H12" s="136"/>
      <c r="I12" s="142">
        <f t="shared" si="7"/>
        <v>1265</v>
      </c>
      <c r="J12" s="43">
        <v>210</v>
      </c>
      <c r="K12" s="11">
        <v>338</v>
      </c>
      <c r="L12" s="11">
        <v>296</v>
      </c>
      <c r="M12" s="68">
        <v>421</v>
      </c>
      <c r="N12" s="205">
        <f t="shared" si="1"/>
        <v>23</v>
      </c>
      <c r="O12" s="207">
        <v>4</v>
      </c>
      <c r="P12" s="206">
        <v>6</v>
      </c>
      <c r="Q12" s="206">
        <v>6</v>
      </c>
      <c r="R12" s="214">
        <v>7</v>
      </c>
      <c r="S12" s="216">
        <f t="shared" si="10"/>
        <v>0</v>
      </c>
      <c r="T12" s="222"/>
      <c r="U12" s="163"/>
      <c r="V12" s="164"/>
      <c r="W12" s="223"/>
      <c r="Y12" s="208">
        <f t="shared" si="6"/>
        <v>0</v>
      </c>
      <c r="Z12" s="208">
        <f t="shared" si="4"/>
        <v>0</v>
      </c>
    </row>
    <row r="13" spans="1:26" ht="15.75" customHeight="1" thickBot="1">
      <c r="A13" s="29" t="s">
        <v>60</v>
      </c>
      <c r="B13" s="125" t="s">
        <v>61</v>
      </c>
      <c r="C13" s="230">
        <f t="shared" si="8"/>
        <v>677</v>
      </c>
      <c r="D13" s="71">
        <f t="shared" si="0"/>
        <v>0</v>
      </c>
      <c r="E13" s="146"/>
      <c r="F13" s="111"/>
      <c r="G13" s="111"/>
      <c r="H13" s="112"/>
      <c r="I13" s="113">
        <f t="shared" si="7"/>
        <v>677</v>
      </c>
      <c r="J13" s="187">
        <v>130</v>
      </c>
      <c r="K13" s="7">
        <v>195</v>
      </c>
      <c r="L13" s="7">
        <v>180</v>
      </c>
      <c r="M13" s="178">
        <v>172</v>
      </c>
      <c r="N13" s="212">
        <f t="shared" si="1"/>
        <v>0</v>
      </c>
      <c r="O13" s="75"/>
      <c r="P13" s="76"/>
      <c r="Q13" s="76"/>
      <c r="R13" s="215"/>
      <c r="S13" s="63">
        <f t="shared" si="10"/>
        <v>0</v>
      </c>
      <c r="T13" s="71"/>
      <c r="U13" s="175"/>
      <c r="V13" s="21"/>
      <c r="W13" s="153"/>
      <c r="Y13" s="208">
        <f t="shared" si="6"/>
        <v>0</v>
      </c>
      <c r="Z13" s="208">
        <f t="shared" si="4"/>
        <v>0</v>
      </c>
    </row>
    <row r="14" spans="1:26" ht="15.75" customHeight="1" thickBot="1">
      <c r="A14" s="94" t="s">
        <v>19</v>
      </c>
      <c r="B14" s="196" t="s">
        <v>62</v>
      </c>
      <c r="C14" s="192">
        <f>SUM(C15+C17+C24+C31)</f>
        <v>1011</v>
      </c>
      <c r="D14" s="155">
        <f t="shared" si="0"/>
        <v>1011</v>
      </c>
      <c r="E14" s="6">
        <f>E15+E17+E24+E31</f>
        <v>435</v>
      </c>
      <c r="F14" s="4">
        <f>F15+F17+F24+F31</f>
        <v>168</v>
      </c>
      <c r="G14" s="4">
        <f>G15+G17+G24+G31</f>
        <v>88</v>
      </c>
      <c r="H14" s="5">
        <f>H15+H17+H24+H31</f>
        <v>320</v>
      </c>
      <c r="I14" s="55">
        <f>SUM(J14:M14)</f>
        <v>0</v>
      </c>
      <c r="J14" s="6">
        <f>J15+J17+J24+J31</f>
        <v>0</v>
      </c>
      <c r="K14" s="4">
        <f>K15+K17+K24+K31</f>
        <v>0</v>
      </c>
      <c r="L14" s="4">
        <f>L15+L17+L24+L31</f>
        <v>0</v>
      </c>
      <c r="M14" s="5">
        <f>M15+M17+M24+M31</f>
        <v>0</v>
      </c>
      <c r="N14" s="210">
        <f t="shared" si="1"/>
        <v>0</v>
      </c>
      <c r="O14" s="6">
        <f>O15+O17+O24+O31</f>
        <v>0</v>
      </c>
      <c r="P14" s="4">
        <f>P15+P17+P24+P31</f>
        <v>0</v>
      </c>
      <c r="Q14" s="4">
        <f>Q15+Q17+Q24+Q31</f>
        <v>0</v>
      </c>
      <c r="R14" s="50">
        <f>R15+R17+R24+R31</f>
        <v>0</v>
      </c>
      <c r="S14" s="49">
        <f t="shared" si="10"/>
        <v>0</v>
      </c>
      <c r="T14" s="55">
        <f>T15+T17+T24+T31</f>
        <v>0</v>
      </c>
      <c r="U14" s="6">
        <f>U15+U17+U24+U31</f>
        <v>0</v>
      </c>
      <c r="V14" s="5">
        <f>V15+V17+V24+V31</f>
        <v>0</v>
      </c>
      <c r="W14" s="83">
        <f>W15+W17+W24+W31</f>
        <v>0</v>
      </c>
      <c r="Y14" s="233">
        <f>Y15+Y17+Y24+Y31</f>
        <v>819</v>
      </c>
      <c r="Z14" s="233">
        <f>Z15+Z17+Z24+Z31</f>
        <v>819</v>
      </c>
    </row>
    <row r="15" spans="1:26" ht="15" customHeight="1" thickBot="1">
      <c r="A15" s="94" t="s">
        <v>6</v>
      </c>
      <c r="B15" s="196" t="s">
        <v>63</v>
      </c>
      <c r="C15" s="192">
        <f>SUM(C16:C16)</f>
        <v>12</v>
      </c>
      <c r="D15" s="155">
        <f t="shared" si="0"/>
        <v>12</v>
      </c>
      <c r="E15" s="6">
        <f>SUM(E16:E16)</f>
        <v>3</v>
      </c>
      <c r="F15" s="6">
        <f aca="true" t="shared" si="11" ref="F15:K15">SUM(F16:F16)</f>
        <v>3</v>
      </c>
      <c r="G15" s="6">
        <f t="shared" si="11"/>
        <v>3</v>
      </c>
      <c r="H15" s="6">
        <f t="shared" si="11"/>
        <v>3</v>
      </c>
      <c r="I15" s="6">
        <f t="shared" si="11"/>
        <v>0</v>
      </c>
      <c r="J15" s="6">
        <f t="shared" si="11"/>
        <v>0</v>
      </c>
      <c r="K15" s="6">
        <f t="shared" si="11"/>
        <v>0</v>
      </c>
      <c r="L15" s="4">
        <f>SUM(L16:L16)</f>
        <v>0</v>
      </c>
      <c r="M15" s="5">
        <f>SUM(M16:M16)</f>
        <v>0</v>
      </c>
      <c r="N15" s="55">
        <f t="shared" si="1"/>
        <v>0</v>
      </c>
      <c r="O15" s="42">
        <f>SUM(O16:O16)</f>
        <v>0</v>
      </c>
      <c r="P15" s="15">
        <f>SUM(P16:P16)</f>
        <v>0</v>
      </c>
      <c r="Q15" s="15">
        <f>SUM(Q16:Q16)</f>
        <v>0</v>
      </c>
      <c r="R15" s="220">
        <f>SUM(R16:R16)</f>
        <v>0</v>
      </c>
      <c r="S15" s="49">
        <f t="shared" si="10"/>
        <v>0</v>
      </c>
      <c r="T15" s="155">
        <f>SUM(T16:T16)</f>
        <v>0</v>
      </c>
      <c r="U15" s="42">
        <f>SUM(U16:U16)</f>
        <v>0</v>
      </c>
      <c r="V15" s="16">
        <f>SUM(V16:V16)</f>
        <v>0</v>
      </c>
      <c r="W15" s="137">
        <f>SUM(W16:W16)</f>
        <v>0</v>
      </c>
      <c r="Y15" s="233">
        <f>Y16</f>
        <v>12</v>
      </c>
      <c r="Z15" s="233">
        <f>Z16</f>
        <v>12</v>
      </c>
    </row>
    <row r="16" spans="1:26" ht="16.5" customHeight="1" thickBot="1">
      <c r="A16" s="29" t="s">
        <v>64</v>
      </c>
      <c r="B16" s="197" t="s">
        <v>65</v>
      </c>
      <c r="C16" s="230">
        <f>SUM(D16+I16+N16+S16)</f>
        <v>12</v>
      </c>
      <c r="D16" s="72">
        <f t="shared" si="0"/>
        <v>12</v>
      </c>
      <c r="E16" s="119">
        <v>3</v>
      </c>
      <c r="F16" s="32">
        <v>3</v>
      </c>
      <c r="G16" s="32">
        <v>3</v>
      </c>
      <c r="H16" s="85">
        <v>3</v>
      </c>
      <c r="I16" s="8">
        <f>SUM(J16:M16)</f>
        <v>0</v>
      </c>
      <c r="J16" s="119"/>
      <c r="K16" s="32"/>
      <c r="L16" s="32"/>
      <c r="M16" s="85"/>
      <c r="N16" s="72">
        <f t="shared" si="1"/>
        <v>0</v>
      </c>
      <c r="O16" s="139"/>
      <c r="P16" s="9"/>
      <c r="Q16" s="9"/>
      <c r="R16" s="67"/>
      <c r="S16" s="47">
        <f t="shared" si="10"/>
        <v>0</v>
      </c>
      <c r="T16" s="159"/>
      <c r="U16" s="139"/>
      <c r="V16" s="10"/>
      <c r="W16" s="173"/>
      <c r="Y16" s="208">
        <f>D16</f>
        <v>12</v>
      </c>
      <c r="Z16" s="208">
        <f t="shared" si="4"/>
        <v>12</v>
      </c>
    </row>
    <row r="17" spans="1:26" ht="14.25" customHeight="1" thickBot="1">
      <c r="A17" s="94" t="s">
        <v>7</v>
      </c>
      <c r="B17" s="196" t="s">
        <v>66</v>
      </c>
      <c r="C17" s="192">
        <f>C18+C20+C21+C22+C23</f>
        <v>752</v>
      </c>
      <c r="D17" s="155">
        <f t="shared" si="0"/>
        <v>752</v>
      </c>
      <c r="E17" s="6">
        <f>E18+E20+E21+E22+E23</f>
        <v>316</v>
      </c>
      <c r="F17" s="6">
        <f>F18+F20+F21+F22+F23</f>
        <v>115</v>
      </c>
      <c r="G17" s="6">
        <f>G18+G20+G21+G22+G23</f>
        <v>42</v>
      </c>
      <c r="H17" s="6">
        <f>H18+H20+H21+H22+H23</f>
        <v>279</v>
      </c>
      <c r="I17" s="55">
        <f>SUM(J17:M17)</f>
        <v>0</v>
      </c>
      <c r="J17" s="6">
        <f>SUM(J18:J23)</f>
        <v>0</v>
      </c>
      <c r="K17" s="4">
        <f>SUM(K18:K23)</f>
        <v>0</v>
      </c>
      <c r="L17" s="4">
        <f>SUM(L18:L23)</f>
        <v>0</v>
      </c>
      <c r="M17" s="5">
        <f>SUM(M18:M23)</f>
        <v>0</v>
      </c>
      <c r="N17" s="155">
        <f t="shared" si="1"/>
        <v>0</v>
      </c>
      <c r="O17" s="42">
        <f>SUM(O18:O23)</f>
        <v>0</v>
      </c>
      <c r="P17" s="15">
        <f>SUM(P18:P23)</f>
        <v>0</v>
      </c>
      <c r="Q17" s="15">
        <f>SUM(Q18:Q23)</f>
        <v>0</v>
      </c>
      <c r="R17" s="220">
        <f>SUM(R18:R23)</f>
        <v>0</v>
      </c>
      <c r="S17" s="65">
        <f t="shared" si="10"/>
        <v>0</v>
      </c>
      <c r="T17" s="155">
        <f>SUM(T18:T23)</f>
        <v>0</v>
      </c>
      <c r="U17" s="42">
        <f>SUM(U18:U23)</f>
        <v>0</v>
      </c>
      <c r="V17" s="16">
        <f>SUM(V18:V23)</f>
        <v>0</v>
      </c>
      <c r="W17" s="137">
        <f>SUM(W18:W23)</f>
        <v>0</v>
      </c>
      <c r="Y17" s="233">
        <f>SUM(Y18:Y23)</f>
        <v>752</v>
      </c>
      <c r="Z17" s="233">
        <f t="shared" si="4"/>
        <v>752</v>
      </c>
    </row>
    <row r="18" spans="1:26" ht="14.25" customHeight="1" thickBot="1">
      <c r="A18" s="190" t="s">
        <v>20</v>
      </c>
      <c r="B18" s="199" t="s">
        <v>101</v>
      </c>
      <c r="C18" s="230">
        <f aca="true" t="shared" si="12" ref="C18:C23">SUM(D18+I18+N18+S18)</f>
        <v>0</v>
      </c>
      <c r="D18" s="156">
        <f t="shared" si="0"/>
        <v>0</v>
      </c>
      <c r="E18" s="108"/>
      <c r="F18" s="35"/>
      <c r="G18" s="35"/>
      <c r="H18" s="204">
        <v>0</v>
      </c>
      <c r="I18" s="57">
        <v>0</v>
      </c>
      <c r="J18" s="108"/>
      <c r="K18" s="3">
        <v>0</v>
      </c>
      <c r="L18" s="35"/>
      <c r="M18" s="36"/>
      <c r="N18" s="156">
        <f t="shared" si="1"/>
        <v>0</v>
      </c>
      <c r="O18" s="59"/>
      <c r="P18" s="19"/>
      <c r="Q18" s="19"/>
      <c r="R18" s="221"/>
      <c r="S18" s="64">
        <f t="shared" si="10"/>
        <v>0</v>
      </c>
      <c r="T18" s="171"/>
      <c r="U18" s="59"/>
      <c r="V18" s="20"/>
      <c r="W18" s="173"/>
      <c r="Y18" s="208">
        <f aca="true" t="shared" si="13" ref="Y18:Y23">D18</f>
        <v>0</v>
      </c>
      <c r="Z18" s="208">
        <f t="shared" si="4"/>
        <v>0</v>
      </c>
    </row>
    <row r="19" spans="1:26" ht="14.25" customHeight="1">
      <c r="A19" s="29" t="s">
        <v>100</v>
      </c>
      <c r="B19" s="199" t="s">
        <v>102</v>
      </c>
      <c r="C19" s="230"/>
      <c r="D19" s="157">
        <f t="shared" si="0"/>
        <v>0</v>
      </c>
      <c r="E19" s="109"/>
      <c r="F19" s="3"/>
      <c r="G19" s="3"/>
      <c r="H19" s="204">
        <v>0</v>
      </c>
      <c r="I19" s="57">
        <v>0</v>
      </c>
      <c r="J19" s="109"/>
      <c r="K19" s="3">
        <v>0</v>
      </c>
      <c r="L19" s="32"/>
      <c r="M19" s="85"/>
      <c r="N19" s="72"/>
      <c r="O19" s="139"/>
      <c r="P19" s="9"/>
      <c r="Q19" s="9"/>
      <c r="R19" s="67"/>
      <c r="S19" s="47"/>
      <c r="T19" s="159"/>
      <c r="U19" s="139"/>
      <c r="V19" s="10"/>
      <c r="W19" s="152"/>
      <c r="Y19" s="208">
        <f t="shared" si="13"/>
        <v>0</v>
      </c>
      <c r="Z19" s="208">
        <f t="shared" si="4"/>
        <v>0</v>
      </c>
    </row>
    <row r="20" spans="1:26" ht="15" customHeight="1">
      <c r="A20" s="82" t="s">
        <v>21</v>
      </c>
      <c r="B20" s="200" t="s">
        <v>67</v>
      </c>
      <c r="C20" s="230">
        <f t="shared" si="12"/>
        <v>477</v>
      </c>
      <c r="D20" s="157">
        <f t="shared" si="0"/>
        <v>477</v>
      </c>
      <c r="E20" s="109">
        <v>237</v>
      </c>
      <c r="F20" s="3">
        <v>50</v>
      </c>
      <c r="G20" s="3"/>
      <c r="H20" s="204">
        <v>190</v>
      </c>
      <c r="I20" s="57">
        <v>0</v>
      </c>
      <c r="J20" s="109"/>
      <c r="K20" s="3">
        <v>0</v>
      </c>
      <c r="L20" s="3"/>
      <c r="M20" s="37"/>
      <c r="N20" s="157">
        <f t="shared" si="1"/>
        <v>0</v>
      </c>
      <c r="O20" s="43"/>
      <c r="P20" s="11"/>
      <c r="Q20" s="11"/>
      <c r="R20" s="68"/>
      <c r="S20" s="61">
        <f t="shared" si="10"/>
        <v>0</v>
      </c>
      <c r="T20" s="157"/>
      <c r="U20" s="43"/>
      <c r="V20" s="12"/>
      <c r="W20" s="73"/>
      <c r="Y20" s="208">
        <f t="shared" si="13"/>
        <v>477</v>
      </c>
      <c r="Z20" s="208">
        <f t="shared" si="4"/>
        <v>477</v>
      </c>
    </row>
    <row r="21" spans="1:26" ht="13.5" customHeight="1">
      <c r="A21" s="82" t="s">
        <v>22</v>
      </c>
      <c r="B21" s="200" t="s">
        <v>68</v>
      </c>
      <c r="C21" s="230">
        <f t="shared" si="12"/>
        <v>235</v>
      </c>
      <c r="D21" s="157">
        <f t="shared" si="0"/>
        <v>235</v>
      </c>
      <c r="E21" s="109">
        <v>69</v>
      </c>
      <c r="F21" s="3">
        <v>55</v>
      </c>
      <c r="G21" s="3">
        <v>32</v>
      </c>
      <c r="H21" s="204">
        <v>79</v>
      </c>
      <c r="I21" s="57">
        <v>0</v>
      </c>
      <c r="J21" s="109"/>
      <c r="K21" s="3">
        <v>0</v>
      </c>
      <c r="L21" s="3"/>
      <c r="M21" s="37"/>
      <c r="N21" s="157">
        <f t="shared" si="1"/>
        <v>0</v>
      </c>
      <c r="O21" s="43"/>
      <c r="P21" s="11"/>
      <c r="Q21" s="11"/>
      <c r="R21" s="68"/>
      <c r="S21" s="61">
        <f t="shared" si="10"/>
        <v>0</v>
      </c>
      <c r="T21" s="157"/>
      <c r="U21" s="43"/>
      <c r="V21" s="12"/>
      <c r="W21" s="73"/>
      <c r="Y21" s="208">
        <f t="shared" si="13"/>
        <v>235</v>
      </c>
      <c r="Z21" s="208">
        <f t="shared" si="4"/>
        <v>235</v>
      </c>
    </row>
    <row r="22" spans="1:26" ht="13.5" customHeight="1">
      <c r="A22" s="27" t="s">
        <v>69</v>
      </c>
      <c r="B22" s="200" t="s">
        <v>70</v>
      </c>
      <c r="C22" s="230">
        <f t="shared" si="12"/>
        <v>20</v>
      </c>
      <c r="D22" s="157">
        <f t="shared" si="0"/>
        <v>20</v>
      </c>
      <c r="E22" s="184">
        <v>5</v>
      </c>
      <c r="F22" s="3">
        <v>5</v>
      </c>
      <c r="G22" s="3">
        <v>5</v>
      </c>
      <c r="H22" s="204">
        <v>5</v>
      </c>
      <c r="I22" s="57">
        <v>0</v>
      </c>
      <c r="J22" s="109">
        <v>0</v>
      </c>
      <c r="K22" s="3">
        <v>0</v>
      </c>
      <c r="L22" s="3"/>
      <c r="M22" s="37"/>
      <c r="N22" s="157">
        <f t="shared" si="1"/>
        <v>0</v>
      </c>
      <c r="O22" s="43"/>
      <c r="P22" s="11"/>
      <c r="Q22" s="11"/>
      <c r="R22" s="68"/>
      <c r="S22" s="61">
        <f t="shared" si="10"/>
        <v>0</v>
      </c>
      <c r="T22" s="157"/>
      <c r="U22" s="43"/>
      <c r="V22" s="12"/>
      <c r="W22" s="73"/>
      <c r="Y22" s="208">
        <f t="shared" si="13"/>
        <v>20</v>
      </c>
      <c r="Z22" s="208">
        <f t="shared" si="4"/>
        <v>20</v>
      </c>
    </row>
    <row r="23" spans="1:26" ht="15" customHeight="1" thickBot="1">
      <c r="A23" s="191" t="s">
        <v>23</v>
      </c>
      <c r="B23" s="198" t="s">
        <v>71</v>
      </c>
      <c r="C23" s="230">
        <f t="shared" si="12"/>
        <v>20</v>
      </c>
      <c r="D23" s="157">
        <f aca="true" t="shared" si="14" ref="D23:D41">SUM(E23:H23)</f>
        <v>20</v>
      </c>
      <c r="E23" s="109">
        <v>5</v>
      </c>
      <c r="F23" s="3">
        <v>5</v>
      </c>
      <c r="G23" s="3">
        <v>5</v>
      </c>
      <c r="H23" s="37">
        <v>5</v>
      </c>
      <c r="I23" s="57">
        <f aca="true" t="shared" si="15" ref="I23:I30">SUM(J23:M23)</f>
        <v>0</v>
      </c>
      <c r="J23" s="110"/>
      <c r="K23" s="38"/>
      <c r="L23" s="38"/>
      <c r="M23" s="39"/>
      <c r="N23" s="157">
        <f t="shared" si="1"/>
        <v>0</v>
      </c>
      <c r="O23" s="44"/>
      <c r="P23" s="22"/>
      <c r="Q23" s="22"/>
      <c r="R23" s="176"/>
      <c r="S23" s="61">
        <f t="shared" si="10"/>
        <v>0</v>
      </c>
      <c r="T23" s="154"/>
      <c r="U23" s="44"/>
      <c r="V23" s="23"/>
      <c r="W23" s="149"/>
      <c r="Y23" s="208">
        <f t="shared" si="13"/>
        <v>20</v>
      </c>
      <c r="Z23" s="208">
        <f t="shared" si="4"/>
        <v>20</v>
      </c>
    </row>
    <row r="24" spans="1:26" ht="15" customHeight="1" thickBot="1">
      <c r="A24" s="94" t="s">
        <v>24</v>
      </c>
      <c r="B24" s="231" t="s">
        <v>72</v>
      </c>
      <c r="C24" s="192">
        <f>SUM(C25:C30)</f>
        <v>55</v>
      </c>
      <c r="D24" s="155">
        <f t="shared" si="14"/>
        <v>55</v>
      </c>
      <c r="E24" s="6">
        <f>SUM(E25:E30)</f>
        <v>17</v>
      </c>
      <c r="F24" s="51">
        <f>SUM(F25:F30)</f>
        <v>16</v>
      </c>
      <c r="G24" s="51">
        <f>SUM(G25:G30)</f>
        <v>11</v>
      </c>
      <c r="H24" s="83">
        <f>SUM(H25:H30)</f>
        <v>11</v>
      </c>
      <c r="I24" s="55">
        <f t="shared" si="15"/>
        <v>0</v>
      </c>
      <c r="J24" s="6">
        <f>SUM(J25:J29)</f>
        <v>0</v>
      </c>
      <c r="K24" s="4">
        <f>SUM(K25:K29)</f>
        <v>0</v>
      </c>
      <c r="L24" s="4">
        <f>SUM(L25:L29)</f>
        <v>0</v>
      </c>
      <c r="M24" s="5">
        <f>SUM(M25:M29)</f>
        <v>0</v>
      </c>
      <c r="N24" s="155">
        <f t="shared" si="1"/>
        <v>0</v>
      </c>
      <c r="O24" s="42">
        <f>SUM(O25:O29)</f>
        <v>0</v>
      </c>
      <c r="P24" s="15">
        <f>SUM(P25:P29)</f>
        <v>0</v>
      </c>
      <c r="Q24" s="15">
        <f>SUM(Q25:Q29)</f>
        <v>0</v>
      </c>
      <c r="R24" s="220">
        <f>SUM(R25:R29)</f>
        <v>0</v>
      </c>
      <c r="S24" s="65">
        <f t="shared" si="10"/>
        <v>0</v>
      </c>
      <c r="T24" s="155">
        <f>SUM(T25:T29)</f>
        <v>0</v>
      </c>
      <c r="U24" s="42">
        <f>SUM(U25:U29)</f>
        <v>0</v>
      </c>
      <c r="V24" s="16">
        <f>SUM(V25:V29)</f>
        <v>0</v>
      </c>
      <c r="W24" s="138">
        <f>SUM(W25:W29)</f>
        <v>0</v>
      </c>
      <c r="Y24" s="233">
        <f>SUM(Y25:Y30)</f>
        <v>55</v>
      </c>
      <c r="Z24" s="233">
        <f t="shared" si="4"/>
        <v>55</v>
      </c>
    </row>
    <row r="25" spans="1:26" ht="15" customHeight="1">
      <c r="A25" s="190" t="s">
        <v>25</v>
      </c>
      <c r="B25" s="199" t="s">
        <v>73</v>
      </c>
      <c r="C25" s="230">
        <f aca="true" t="shared" si="16" ref="C25:C30">SUM(D25+I25+N25+S25)</f>
        <v>0</v>
      </c>
      <c r="D25" s="157">
        <f t="shared" si="14"/>
        <v>0</v>
      </c>
      <c r="E25" s="108"/>
      <c r="F25" s="35"/>
      <c r="G25" s="35"/>
      <c r="H25" s="36"/>
      <c r="I25" s="57">
        <f t="shared" si="15"/>
        <v>0</v>
      </c>
      <c r="J25" s="108"/>
      <c r="K25" s="35"/>
      <c r="L25" s="35"/>
      <c r="M25" s="36"/>
      <c r="N25" s="157">
        <f t="shared" si="1"/>
        <v>0</v>
      </c>
      <c r="O25" s="59"/>
      <c r="P25" s="19"/>
      <c r="Q25" s="19"/>
      <c r="R25" s="221"/>
      <c r="S25" s="61">
        <f t="shared" si="10"/>
        <v>0</v>
      </c>
      <c r="T25" s="171"/>
      <c r="U25" s="59"/>
      <c r="V25" s="20"/>
      <c r="W25" s="173"/>
      <c r="Y25" s="208">
        <f aca="true" t="shared" si="17" ref="Y25:Y30">D25</f>
        <v>0</v>
      </c>
      <c r="Z25" s="208">
        <f t="shared" si="4"/>
        <v>0</v>
      </c>
    </row>
    <row r="26" spans="1:26" ht="15" customHeight="1">
      <c r="A26" s="82" t="s">
        <v>27</v>
      </c>
      <c r="B26" s="200" t="s">
        <v>105</v>
      </c>
      <c r="C26" s="230">
        <f t="shared" si="16"/>
        <v>8</v>
      </c>
      <c r="D26" s="157">
        <f t="shared" si="14"/>
        <v>8</v>
      </c>
      <c r="E26" s="109">
        <v>4</v>
      </c>
      <c r="F26" s="3">
        <v>4</v>
      </c>
      <c r="G26" s="3"/>
      <c r="H26" s="37"/>
      <c r="I26" s="57">
        <f t="shared" si="15"/>
        <v>0</v>
      </c>
      <c r="J26" s="109"/>
      <c r="K26" s="3"/>
      <c r="L26" s="3"/>
      <c r="M26" s="37"/>
      <c r="N26" s="157">
        <f>SUM(O26:R26)</f>
        <v>0</v>
      </c>
      <c r="O26" s="43"/>
      <c r="P26" s="11"/>
      <c r="Q26" s="11"/>
      <c r="R26" s="68"/>
      <c r="S26" s="61">
        <f>SUM(T26:W26)</f>
        <v>0</v>
      </c>
      <c r="T26" s="157"/>
      <c r="U26" s="43"/>
      <c r="V26" s="12"/>
      <c r="W26" s="73"/>
      <c r="Y26" s="208">
        <f t="shared" si="17"/>
        <v>8</v>
      </c>
      <c r="Z26" s="208">
        <f t="shared" si="4"/>
        <v>8</v>
      </c>
    </row>
    <row r="27" spans="1:26" ht="14.25" customHeight="1">
      <c r="A27" s="27" t="s">
        <v>124</v>
      </c>
      <c r="B27" s="200" t="s">
        <v>104</v>
      </c>
      <c r="C27" s="230">
        <f t="shared" si="16"/>
        <v>21</v>
      </c>
      <c r="D27" s="157">
        <f t="shared" si="14"/>
        <v>21</v>
      </c>
      <c r="E27" s="209">
        <v>6</v>
      </c>
      <c r="F27" s="3">
        <v>5</v>
      </c>
      <c r="G27" s="3">
        <v>5</v>
      </c>
      <c r="H27" s="37">
        <v>5</v>
      </c>
      <c r="I27" s="57">
        <f t="shared" si="15"/>
        <v>0</v>
      </c>
      <c r="J27" s="109"/>
      <c r="K27" s="3"/>
      <c r="L27" s="3"/>
      <c r="M27" s="37"/>
      <c r="N27" s="157">
        <f t="shared" si="1"/>
        <v>0</v>
      </c>
      <c r="O27" s="43"/>
      <c r="P27" s="11"/>
      <c r="Q27" s="11"/>
      <c r="R27" s="68"/>
      <c r="S27" s="61">
        <f t="shared" si="10"/>
        <v>0</v>
      </c>
      <c r="T27" s="157"/>
      <c r="U27" s="43"/>
      <c r="V27" s="12"/>
      <c r="W27" s="73"/>
      <c r="Y27" s="208">
        <f t="shared" si="17"/>
        <v>21</v>
      </c>
      <c r="Z27" s="208">
        <f t="shared" si="4"/>
        <v>21</v>
      </c>
    </row>
    <row r="28" spans="1:26" ht="0.75" customHeight="1" hidden="1">
      <c r="A28" s="27" t="s">
        <v>89</v>
      </c>
      <c r="B28" s="200" t="s">
        <v>88</v>
      </c>
      <c r="C28" s="230">
        <f t="shared" si="16"/>
        <v>0</v>
      </c>
      <c r="D28" s="157">
        <f t="shared" si="14"/>
        <v>0</v>
      </c>
      <c r="E28" s="109"/>
      <c r="F28" s="3"/>
      <c r="G28" s="3"/>
      <c r="H28" s="37"/>
      <c r="I28" s="57">
        <f t="shared" si="15"/>
        <v>0</v>
      </c>
      <c r="J28" s="109"/>
      <c r="K28" s="3"/>
      <c r="L28" s="3"/>
      <c r="M28" s="37"/>
      <c r="N28" s="157">
        <f>SUM(O28:R28)</f>
        <v>0</v>
      </c>
      <c r="O28" s="43"/>
      <c r="P28" s="11"/>
      <c r="Q28" s="11"/>
      <c r="R28" s="68"/>
      <c r="S28" s="61">
        <f>SUM(T28:W28)</f>
        <v>0</v>
      </c>
      <c r="T28" s="157"/>
      <c r="U28" s="43"/>
      <c r="V28" s="12"/>
      <c r="W28" s="61"/>
      <c r="Y28" s="208">
        <f t="shared" si="17"/>
        <v>0</v>
      </c>
      <c r="Z28" s="208">
        <f t="shared" si="4"/>
        <v>0</v>
      </c>
    </row>
    <row r="29" spans="1:26" ht="15" customHeight="1">
      <c r="A29" s="27" t="s">
        <v>121</v>
      </c>
      <c r="B29" s="200" t="s">
        <v>120</v>
      </c>
      <c r="C29" s="230">
        <f t="shared" si="16"/>
        <v>26</v>
      </c>
      <c r="D29" s="157">
        <f t="shared" si="14"/>
        <v>26</v>
      </c>
      <c r="E29" s="209">
        <v>7</v>
      </c>
      <c r="F29" s="3">
        <v>7</v>
      </c>
      <c r="G29" s="3">
        <v>6</v>
      </c>
      <c r="H29" s="37">
        <v>6</v>
      </c>
      <c r="I29" s="57">
        <f t="shared" si="15"/>
        <v>0</v>
      </c>
      <c r="J29" s="109"/>
      <c r="K29" s="3"/>
      <c r="L29" s="3"/>
      <c r="M29" s="37"/>
      <c r="N29" s="157">
        <f>SUM(O29:R29)</f>
        <v>0</v>
      </c>
      <c r="O29" s="43"/>
      <c r="P29" s="11"/>
      <c r="Q29" s="11"/>
      <c r="R29" s="68"/>
      <c r="S29" s="61">
        <f>SUM(T29:W29)</f>
        <v>0</v>
      </c>
      <c r="T29" s="157"/>
      <c r="U29" s="43"/>
      <c r="V29" s="12"/>
      <c r="W29" s="152"/>
      <c r="Y29" s="208">
        <f t="shared" si="17"/>
        <v>26</v>
      </c>
      <c r="Z29" s="208">
        <f t="shared" si="4"/>
        <v>26</v>
      </c>
    </row>
    <row r="30" spans="1:26" ht="15" customHeight="1" thickBot="1">
      <c r="A30" s="95" t="s">
        <v>26</v>
      </c>
      <c r="B30" s="201" t="s">
        <v>103</v>
      </c>
      <c r="C30" s="230">
        <f t="shared" si="16"/>
        <v>0</v>
      </c>
      <c r="D30" s="70">
        <f t="shared" si="14"/>
        <v>0</v>
      </c>
      <c r="E30" s="124"/>
      <c r="F30" s="34"/>
      <c r="G30" s="34"/>
      <c r="H30" s="86"/>
      <c r="I30" s="58">
        <f t="shared" si="15"/>
        <v>0</v>
      </c>
      <c r="J30" s="124"/>
      <c r="K30" s="34"/>
      <c r="L30" s="34"/>
      <c r="M30" s="86"/>
      <c r="N30" s="70">
        <f>SUM(O30:R30)</f>
        <v>0</v>
      </c>
      <c r="O30" s="165"/>
      <c r="P30" s="13"/>
      <c r="Q30" s="13"/>
      <c r="R30" s="69"/>
      <c r="S30" s="66">
        <f>SUM(T30:W30)</f>
        <v>0</v>
      </c>
      <c r="T30" s="70"/>
      <c r="U30" s="165"/>
      <c r="V30" s="14"/>
      <c r="W30" s="73"/>
      <c r="Y30" s="208">
        <f t="shared" si="17"/>
        <v>0</v>
      </c>
      <c r="Z30" s="208">
        <f t="shared" si="4"/>
        <v>0</v>
      </c>
    </row>
    <row r="31" spans="1:26" ht="14.25" customHeight="1" thickBot="1">
      <c r="A31" s="94" t="s">
        <v>28</v>
      </c>
      <c r="B31" s="231" t="s">
        <v>74</v>
      </c>
      <c r="C31" s="192">
        <f>SUM(C32:C44)</f>
        <v>192</v>
      </c>
      <c r="D31" s="155">
        <f t="shared" si="14"/>
        <v>192</v>
      </c>
      <c r="E31" s="49">
        <f>SUM(E32:E44)</f>
        <v>99</v>
      </c>
      <c r="F31" s="45">
        <f aca="true" t="shared" si="18" ref="F31:K31">SUM(F32:F44)</f>
        <v>34</v>
      </c>
      <c r="G31" s="49">
        <f t="shared" si="18"/>
        <v>32</v>
      </c>
      <c r="H31" s="45">
        <f t="shared" si="18"/>
        <v>27</v>
      </c>
      <c r="I31" s="49">
        <f t="shared" si="18"/>
        <v>0</v>
      </c>
      <c r="J31" s="45">
        <f t="shared" si="18"/>
        <v>0</v>
      </c>
      <c r="K31" s="49">
        <f t="shared" si="18"/>
        <v>0</v>
      </c>
      <c r="L31" s="4">
        <f>SUM(L34:L44)</f>
        <v>0</v>
      </c>
      <c r="M31" s="5">
        <f>SUM(M34:M44)</f>
        <v>0</v>
      </c>
      <c r="N31" s="155">
        <f t="shared" si="1"/>
        <v>0</v>
      </c>
      <c r="O31" s="42">
        <f>SUM(O34:O44)</f>
        <v>0</v>
      </c>
      <c r="P31" s="15">
        <f>SUM(P34:P44)</f>
        <v>0</v>
      </c>
      <c r="Q31" s="15">
        <f>SUM(Q34:Q44)</f>
        <v>0</v>
      </c>
      <c r="R31" s="220">
        <f>SUM(R34:R44)</f>
        <v>0</v>
      </c>
      <c r="S31" s="65">
        <f t="shared" si="10"/>
        <v>0</v>
      </c>
      <c r="T31" s="155">
        <f>SUM(T34:T44)</f>
        <v>0</v>
      </c>
      <c r="U31" s="42">
        <f>SUM(U34:U44)</f>
        <v>0</v>
      </c>
      <c r="V31" s="16">
        <f>SUM(V34:V44)</f>
        <v>0</v>
      </c>
      <c r="W31" s="138">
        <f>SUM(W34:W44)</f>
        <v>0</v>
      </c>
      <c r="Y31" s="233">
        <f>SUM(Y32:Y44)</f>
        <v>0</v>
      </c>
      <c r="Z31" s="233">
        <f>SUM(Z32:Z44)</f>
        <v>0</v>
      </c>
    </row>
    <row r="32" spans="1:26" ht="15" customHeight="1">
      <c r="A32" s="27" t="s">
        <v>97</v>
      </c>
      <c r="B32" s="104" t="s">
        <v>75</v>
      </c>
      <c r="C32" s="230">
        <f aca="true" t="shared" si="19" ref="C32:C44">SUM(D32+I32+N32+S32)</f>
        <v>0</v>
      </c>
      <c r="D32" s="61">
        <f t="shared" si="14"/>
        <v>0</v>
      </c>
      <c r="E32" s="203"/>
      <c r="F32" s="3"/>
      <c r="G32" s="3"/>
      <c r="H32" s="37"/>
      <c r="I32" s="57">
        <f aca="true" t="shared" si="20" ref="I32:I54">SUM(J32:M32)</f>
        <v>0</v>
      </c>
      <c r="J32" s="109"/>
      <c r="K32" s="3"/>
      <c r="L32" s="3"/>
      <c r="M32" s="37"/>
      <c r="N32" s="157">
        <f>SUM(O32:R32)</f>
        <v>0</v>
      </c>
      <c r="O32" s="43"/>
      <c r="P32" s="11"/>
      <c r="Q32" s="11"/>
      <c r="R32" s="68"/>
      <c r="S32" s="61">
        <f>SUM(T32:W32)</f>
        <v>0</v>
      </c>
      <c r="T32" s="157"/>
      <c r="U32" s="43"/>
      <c r="V32" s="12"/>
      <c r="W32" s="73"/>
      <c r="Y32" s="208">
        <v>0</v>
      </c>
      <c r="Z32" s="208">
        <f t="shared" si="4"/>
        <v>0</v>
      </c>
    </row>
    <row r="33" spans="1:26" ht="15" customHeight="1">
      <c r="A33" s="82" t="s">
        <v>30</v>
      </c>
      <c r="B33" s="104" t="s">
        <v>76</v>
      </c>
      <c r="C33" s="230">
        <f t="shared" si="19"/>
        <v>50</v>
      </c>
      <c r="D33" s="61">
        <f t="shared" si="14"/>
        <v>50</v>
      </c>
      <c r="E33" s="87">
        <v>50</v>
      </c>
      <c r="F33" s="3"/>
      <c r="G33" s="87"/>
      <c r="H33" s="37"/>
      <c r="I33" s="57">
        <f t="shared" si="20"/>
        <v>0</v>
      </c>
      <c r="J33" s="109"/>
      <c r="K33" s="3"/>
      <c r="L33" s="3"/>
      <c r="M33" s="37"/>
      <c r="N33" s="157">
        <f>SUM(O33:R33)</f>
        <v>0</v>
      </c>
      <c r="O33" s="43"/>
      <c r="P33" s="11"/>
      <c r="Q33" s="11"/>
      <c r="R33" s="68"/>
      <c r="S33" s="61">
        <f>SUM(T33:W33)</f>
        <v>0</v>
      </c>
      <c r="T33" s="157"/>
      <c r="U33" s="43"/>
      <c r="V33" s="12"/>
      <c r="W33" s="73"/>
      <c r="Y33" s="208">
        <v>0</v>
      </c>
      <c r="Z33" s="208">
        <f t="shared" si="4"/>
        <v>0</v>
      </c>
    </row>
    <row r="34" spans="1:26" ht="15" customHeight="1">
      <c r="A34" s="82" t="s">
        <v>29</v>
      </c>
      <c r="B34" s="104" t="s">
        <v>106</v>
      </c>
      <c r="C34" s="230">
        <f t="shared" si="19"/>
        <v>10</v>
      </c>
      <c r="D34" s="61">
        <f t="shared" si="14"/>
        <v>10</v>
      </c>
      <c r="E34" s="87">
        <v>5</v>
      </c>
      <c r="F34" s="3"/>
      <c r="G34" s="3">
        <v>5</v>
      </c>
      <c r="H34" s="37"/>
      <c r="I34" s="57">
        <f t="shared" si="20"/>
        <v>0</v>
      </c>
      <c r="J34" s="109"/>
      <c r="K34" s="3"/>
      <c r="L34" s="3"/>
      <c r="M34" s="37"/>
      <c r="N34" s="157">
        <f aca="true" t="shared" si="21" ref="N34:N54">SUM(O34:R34)</f>
        <v>0</v>
      </c>
      <c r="O34" s="43"/>
      <c r="P34" s="11"/>
      <c r="Q34" s="11"/>
      <c r="R34" s="68"/>
      <c r="S34" s="61">
        <f aca="true" t="shared" si="22" ref="S34:S54">SUM(T34:W34)</f>
        <v>0</v>
      </c>
      <c r="T34" s="157"/>
      <c r="U34" s="43"/>
      <c r="V34" s="12"/>
      <c r="W34" s="73"/>
      <c r="Y34" s="208">
        <v>0</v>
      </c>
      <c r="Z34" s="208">
        <f t="shared" si="4"/>
        <v>0</v>
      </c>
    </row>
    <row r="35" spans="1:26" ht="15" customHeight="1">
      <c r="A35" s="27" t="s">
        <v>123</v>
      </c>
      <c r="B35" s="104" t="s">
        <v>126</v>
      </c>
      <c r="C35" s="230">
        <f t="shared" si="19"/>
        <v>0</v>
      </c>
      <c r="D35" s="61">
        <f t="shared" si="14"/>
        <v>0</v>
      </c>
      <c r="E35" s="87"/>
      <c r="F35" s="3"/>
      <c r="G35" s="3"/>
      <c r="H35" s="37"/>
      <c r="I35" s="57">
        <f t="shared" si="20"/>
        <v>0</v>
      </c>
      <c r="J35" s="109"/>
      <c r="K35" s="3"/>
      <c r="L35" s="3"/>
      <c r="M35" s="37"/>
      <c r="N35" s="157">
        <f t="shared" si="21"/>
        <v>0</v>
      </c>
      <c r="O35" s="43"/>
      <c r="P35" s="11"/>
      <c r="Q35" s="11"/>
      <c r="R35" s="68"/>
      <c r="S35" s="61"/>
      <c r="T35" s="157"/>
      <c r="U35" s="43"/>
      <c r="V35" s="12"/>
      <c r="W35" s="152"/>
      <c r="Y35" s="208">
        <v>0</v>
      </c>
      <c r="Z35" s="208">
        <f t="shared" si="4"/>
        <v>0</v>
      </c>
    </row>
    <row r="36" spans="1:26" ht="15" customHeight="1">
      <c r="A36" s="82" t="s">
        <v>31</v>
      </c>
      <c r="B36" s="104" t="s">
        <v>107</v>
      </c>
      <c r="C36" s="230">
        <f t="shared" si="19"/>
        <v>74</v>
      </c>
      <c r="D36" s="61">
        <f t="shared" si="14"/>
        <v>74</v>
      </c>
      <c r="E36" s="87">
        <v>19</v>
      </c>
      <c r="F36" s="3">
        <v>19</v>
      </c>
      <c r="G36" s="3">
        <v>18</v>
      </c>
      <c r="H36" s="37">
        <v>18</v>
      </c>
      <c r="I36" s="57">
        <f t="shared" si="20"/>
        <v>0</v>
      </c>
      <c r="J36" s="109"/>
      <c r="K36" s="3"/>
      <c r="L36" s="3"/>
      <c r="M36" s="37"/>
      <c r="N36" s="157">
        <f t="shared" si="21"/>
        <v>0</v>
      </c>
      <c r="O36" s="43"/>
      <c r="P36" s="11"/>
      <c r="Q36" s="11"/>
      <c r="R36" s="68"/>
      <c r="S36" s="61"/>
      <c r="T36" s="157"/>
      <c r="U36" s="43"/>
      <c r="V36" s="12"/>
      <c r="W36" s="152"/>
      <c r="Y36" s="208">
        <v>0</v>
      </c>
      <c r="Z36" s="208">
        <f t="shared" si="4"/>
        <v>0</v>
      </c>
    </row>
    <row r="37" spans="1:26" ht="13.5" customHeight="1">
      <c r="A37" s="82" t="s">
        <v>32</v>
      </c>
      <c r="B37" s="104" t="s">
        <v>95</v>
      </c>
      <c r="C37" s="230">
        <f t="shared" si="19"/>
        <v>0</v>
      </c>
      <c r="D37" s="61">
        <f t="shared" si="14"/>
        <v>0</v>
      </c>
      <c r="E37" s="87"/>
      <c r="F37" s="3"/>
      <c r="G37" s="3"/>
      <c r="H37" s="37"/>
      <c r="I37" s="57">
        <f t="shared" si="20"/>
        <v>0</v>
      </c>
      <c r="J37" s="123"/>
      <c r="K37" s="2"/>
      <c r="L37" s="2"/>
      <c r="M37" s="135"/>
      <c r="N37" s="157">
        <f>SUM(O37:R37)</f>
        <v>0</v>
      </c>
      <c r="O37" s="43"/>
      <c r="P37" s="11"/>
      <c r="Q37" s="11"/>
      <c r="R37" s="68"/>
      <c r="S37" s="61">
        <f>SUM(T37:W37)</f>
        <v>0</v>
      </c>
      <c r="T37" s="158"/>
      <c r="U37" s="166"/>
      <c r="V37" s="167"/>
      <c r="W37" s="151"/>
      <c r="Y37" s="208">
        <v>0</v>
      </c>
      <c r="Z37" s="208">
        <f t="shared" si="4"/>
        <v>0</v>
      </c>
    </row>
    <row r="38" spans="1:26" ht="15" customHeight="1">
      <c r="A38" s="82" t="s">
        <v>92</v>
      </c>
      <c r="B38" s="104" t="s">
        <v>108</v>
      </c>
      <c r="C38" s="230">
        <f t="shared" si="19"/>
        <v>12</v>
      </c>
      <c r="D38" s="61">
        <f t="shared" si="14"/>
        <v>12</v>
      </c>
      <c r="E38" s="87">
        <v>3</v>
      </c>
      <c r="F38" s="3">
        <v>3</v>
      </c>
      <c r="G38" s="3">
        <v>3</v>
      </c>
      <c r="H38" s="37">
        <v>3</v>
      </c>
      <c r="I38" s="57">
        <f t="shared" si="20"/>
        <v>0</v>
      </c>
      <c r="J38" s="109"/>
      <c r="K38" s="3"/>
      <c r="L38" s="3"/>
      <c r="M38" s="37"/>
      <c r="N38" s="157">
        <f t="shared" si="21"/>
        <v>0</v>
      </c>
      <c r="O38" s="43"/>
      <c r="P38" s="11"/>
      <c r="Q38" s="11"/>
      <c r="R38" s="68"/>
      <c r="S38" s="61">
        <f t="shared" si="22"/>
        <v>0</v>
      </c>
      <c r="T38" s="157"/>
      <c r="U38" s="43"/>
      <c r="V38" s="12"/>
      <c r="W38" s="73"/>
      <c r="Y38" s="208">
        <v>0</v>
      </c>
      <c r="Z38" s="208">
        <f t="shared" si="4"/>
        <v>0</v>
      </c>
    </row>
    <row r="39" spans="1:26" ht="15" customHeight="1">
      <c r="A39" s="82" t="s">
        <v>43</v>
      </c>
      <c r="B39" s="104" t="s">
        <v>109</v>
      </c>
      <c r="C39" s="230">
        <f t="shared" si="19"/>
        <v>0</v>
      </c>
      <c r="D39" s="61">
        <f t="shared" si="14"/>
        <v>0</v>
      </c>
      <c r="E39" s="87"/>
      <c r="F39" s="3"/>
      <c r="G39" s="3"/>
      <c r="H39" s="37"/>
      <c r="I39" s="57">
        <f t="shared" si="20"/>
        <v>0</v>
      </c>
      <c r="J39" s="109"/>
      <c r="K39" s="3"/>
      <c r="L39" s="3"/>
      <c r="M39" s="37"/>
      <c r="N39" s="157">
        <f>SUM(O39:R39)</f>
        <v>0</v>
      </c>
      <c r="O39" s="43"/>
      <c r="P39" s="11"/>
      <c r="Q39" s="11"/>
      <c r="R39" s="68"/>
      <c r="S39" s="61">
        <f>SUM(T39:W39)</f>
        <v>0</v>
      </c>
      <c r="T39" s="157"/>
      <c r="U39" s="43"/>
      <c r="V39" s="12"/>
      <c r="W39" s="73"/>
      <c r="Y39" s="208">
        <v>0</v>
      </c>
      <c r="Z39" s="208">
        <f t="shared" si="4"/>
        <v>0</v>
      </c>
    </row>
    <row r="40" spans="1:26" ht="15" customHeight="1">
      <c r="A40" s="82" t="s">
        <v>8</v>
      </c>
      <c r="B40" s="104" t="s">
        <v>122</v>
      </c>
      <c r="C40" s="230">
        <f t="shared" si="19"/>
        <v>26</v>
      </c>
      <c r="D40" s="61">
        <f t="shared" si="14"/>
        <v>26</v>
      </c>
      <c r="E40" s="87">
        <v>7</v>
      </c>
      <c r="F40" s="3">
        <v>7</v>
      </c>
      <c r="G40" s="3">
        <v>6</v>
      </c>
      <c r="H40" s="37">
        <v>6</v>
      </c>
      <c r="I40" s="57">
        <f t="shared" si="20"/>
        <v>0</v>
      </c>
      <c r="J40" s="109"/>
      <c r="K40" s="3"/>
      <c r="L40" s="3"/>
      <c r="M40" s="37"/>
      <c r="N40" s="157">
        <f t="shared" si="21"/>
        <v>0</v>
      </c>
      <c r="O40" s="43"/>
      <c r="P40" s="11"/>
      <c r="Q40" s="11"/>
      <c r="R40" s="68"/>
      <c r="S40" s="61">
        <f t="shared" si="22"/>
        <v>0</v>
      </c>
      <c r="T40" s="157"/>
      <c r="U40" s="43"/>
      <c r="V40" s="12"/>
      <c r="W40" s="73"/>
      <c r="Y40" s="208">
        <v>0</v>
      </c>
      <c r="Z40" s="208">
        <f t="shared" si="4"/>
        <v>0</v>
      </c>
    </row>
    <row r="41" spans="1:26" ht="15" customHeight="1">
      <c r="A41" s="82" t="s">
        <v>33</v>
      </c>
      <c r="B41" s="104" t="s">
        <v>111</v>
      </c>
      <c r="C41" s="230">
        <f t="shared" si="19"/>
        <v>5</v>
      </c>
      <c r="D41" s="61">
        <f t="shared" si="14"/>
        <v>5</v>
      </c>
      <c r="E41" s="87"/>
      <c r="F41" s="3">
        <v>5</v>
      </c>
      <c r="G41" s="3"/>
      <c r="H41" s="37"/>
      <c r="I41" s="57">
        <f t="shared" si="20"/>
        <v>0</v>
      </c>
      <c r="J41" s="109"/>
      <c r="K41" s="3"/>
      <c r="L41" s="3"/>
      <c r="M41" s="37"/>
      <c r="N41" s="157">
        <f t="shared" si="21"/>
        <v>0</v>
      </c>
      <c r="O41" s="43"/>
      <c r="P41" s="11"/>
      <c r="Q41" s="11"/>
      <c r="R41" s="68"/>
      <c r="S41" s="61">
        <f t="shared" si="22"/>
        <v>0</v>
      </c>
      <c r="T41" s="157"/>
      <c r="U41" s="43"/>
      <c r="V41" s="12"/>
      <c r="W41" s="73"/>
      <c r="Y41" s="208">
        <v>0</v>
      </c>
      <c r="Z41" s="208">
        <f t="shared" si="4"/>
        <v>0</v>
      </c>
    </row>
    <row r="42" spans="1:26" ht="15" customHeight="1">
      <c r="A42" s="27" t="s">
        <v>77</v>
      </c>
      <c r="B42" s="103" t="s">
        <v>113</v>
      </c>
      <c r="C42" s="230">
        <f t="shared" si="19"/>
        <v>0</v>
      </c>
      <c r="D42" s="61">
        <f>SUM(E42:H42)</f>
        <v>0</v>
      </c>
      <c r="E42" s="87"/>
      <c r="F42" s="3"/>
      <c r="G42" s="3"/>
      <c r="H42" s="37"/>
      <c r="I42" s="57">
        <f t="shared" si="20"/>
        <v>0</v>
      </c>
      <c r="J42" s="124"/>
      <c r="K42" s="34"/>
      <c r="L42" s="34"/>
      <c r="M42" s="86"/>
      <c r="N42" s="157">
        <f>SUM(O42:R42)</f>
        <v>0</v>
      </c>
      <c r="O42" s="43"/>
      <c r="P42" s="11"/>
      <c r="Q42" s="11"/>
      <c r="R42" s="68"/>
      <c r="S42" s="61">
        <f>SUM(T42:W42)</f>
        <v>0</v>
      </c>
      <c r="T42" s="70"/>
      <c r="U42" s="165"/>
      <c r="V42" s="14"/>
      <c r="W42" s="150"/>
      <c r="Y42" s="208">
        <v>0</v>
      </c>
      <c r="Z42" s="208">
        <f t="shared" si="4"/>
        <v>0</v>
      </c>
    </row>
    <row r="43" spans="1:26" ht="15" customHeight="1">
      <c r="A43" s="27" t="s">
        <v>125</v>
      </c>
      <c r="B43" s="103" t="s">
        <v>112</v>
      </c>
      <c r="C43" s="230">
        <f t="shared" si="19"/>
        <v>15</v>
      </c>
      <c r="D43" s="61">
        <f>SUM(E43:H43)</f>
        <v>15</v>
      </c>
      <c r="E43" s="87">
        <v>15</v>
      </c>
      <c r="F43" s="3"/>
      <c r="G43" s="3"/>
      <c r="H43" s="86"/>
      <c r="I43" s="57">
        <f t="shared" si="20"/>
        <v>0</v>
      </c>
      <c r="J43" s="124"/>
      <c r="K43" s="34"/>
      <c r="L43" s="34"/>
      <c r="M43" s="86"/>
      <c r="N43" s="70"/>
      <c r="O43" s="165"/>
      <c r="P43" s="13"/>
      <c r="Q43" s="13"/>
      <c r="R43" s="69"/>
      <c r="S43" s="66"/>
      <c r="T43" s="70"/>
      <c r="U43" s="165"/>
      <c r="V43" s="14"/>
      <c r="W43" s="150"/>
      <c r="Y43" s="208">
        <v>0</v>
      </c>
      <c r="Z43" s="208">
        <f t="shared" si="4"/>
        <v>0</v>
      </c>
    </row>
    <row r="44" spans="1:26" ht="15" customHeight="1" thickBot="1">
      <c r="A44" s="27" t="s">
        <v>98</v>
      </c>
      <c r="B44" s="103" t="s">
        <v>110</v>
      </c>
      <c r="C44" s="230">
        <f t="shared" si="19"/>
        <v>0</v>
      </c>
      <c r="D44" s="62">
        <f aca="true" t="shared" si="23" ref="D44:D54">SUM(E44:H44)</f>
        <v>0</v>
      </c>
      <c r="E44" s="88"/>
      <c r="F44" s="34"/>
      <c r="G44" s="34"/>
      <c r="H44" s="86"/>
      <c r="I44" s="122">
        <f t="shared" si="20"/>
        <v>0</v>
      </c>
      <c r="J44" s="124"/>
      <c r="K44" s="34"/>
      <c r="L44" s="34"/>
      <c r="M44" s="86"/>
      <c r="N44" s="154">
        <f t="shared" si="21"/>
        <v>0</v>
      </c>
      <c r="O44" s="165"/>
      <c r="P44" s="13"/>
      <c r="Q44" s="13"/>
      <c r="R44" s="69"/>
      <c r="S44" s="62">
        <f t="shared" si="22"/>
        <v>0</v>
      </c>
      <c r="T44" s="70"/>
      <c r="U44" s="165"/>
      <c r="V44" s="14"/>
      <c r="W44" s="150"/>
      <c r="Y44" s="208">
        <v>0</v>
      </c>
      <c r="Z44" s="208">
        <f t="shared" si="4"/>
        <v>0</v>
      </c>
    </row>
    <row r="45" spans="1:26" ht="15" customHeight="1" thickBot="1">
      <c r="A45" s="94" t="s">
        <v>8</v>
      </c>
      <c r="B45" s="231" t="s">
        <v>78</v>
      </c>
      <c r="C45" s="192">
        <f>SUM(C46:C49)</f>
        <v>174</v>
      </c>
      <c r="D45" s="155">
        <f t="shared" si="23"/>
        <v>174</v>
      </c>
      <c r="E45" s="6">
        <f>SUM(E46:E49)</f>
        <v>41</v>
      </c>
      <c r="F45" s="6">
        <f>SUM(F46:F49)</f>
        <v>66</v>
      </c>
      <c r="G45" s="6">
        <f>SUM(G46:G49)</f>
        <v>34</v>
      </c>
      <c r="H45" s="49">
        <f>SUM(H46:H49)</f>
        <v>33</v>
      </c>
      <c r="I45" s="55">
        <f t="shared" si="20"/>
        <v>0</v>
      </c>
      <c r="J45" s="6">
        <f>SUM(J46:J49)</f>
        <v>0</v>
      </c>
      <c r="K45" s="4">
        <f>SUM(K46:K49)</f>
        <v>0</v>
      </c>
      <c r="L45" s="4">
        <f>SUM(L46:L49)</f>
        <v>0</v>
      </c>
      <c r="M45" s="5">
        <f>SUM(M46:M49)</f>
        <v>0</v>
      </c>
      <c r="N45" s="155">
        <f t="shared" si="21"/>
        <v>0</v>
      </c>
      <c r="O45" s="42">
        <f>SUM(O46:O49)</f>
        <v>0</v>
      </c>
      <c r="P45" s="15">
        <f>SUM(P46:P49)</f>
        <v>0</v>
      </c>
      <c r="Q45" s="15">
        <f>SUM(Q46:Q49)</f>
        <v>0</v>
      </c>
      <c r="R45" s="220">
        <f>SUM(R46:R49)</f>
        <v>0</v>
      </c>
      <c r="S45" s="65">
        <f t="shared" si="22"/>
        <v>0</v>
      </c>
      <c r="T45" s="155">
        <f>SUM(T46:T49)</f>
        <v>0</v>
      </c>
      <c r="U45" s="42">
        <f>SUM(U46:U49)</f>
        <v>0</v>
      </c>
      <c r="V45" s="16">
        <f>SUM(V46:V49)</f>
        <v>0</v>
      </c>
      <c r="W45" s="138">
        <f>SUM(W46:W49)</f>
        <v>0</v>
      </c>
      <c r="Y45" s="233">
        <f>SUM(Y46:Y49)</f>
        <v>45</v>
      </c>
      <c r="Z45" s="233">
        <f>SUM(Z46:Z49)</f>
        <v>45</v>
      </c>
    </row>
    <row r="46" spans="1:26" ht="15" customHeight="1">
      <c r="A46" s="80" t="s">
        <v>10</v>
      </c>
      <c r="B46" s="197" t="s">
        <v>79</v>
      </c>
      <c r="C46" s="230">
        <f>SUM(D46+I46+N46+S46)</f>
        <v>7</v>
      </c>
      <c r="D46" s="157">
        <f t="shared" si="23"/>
        <v>7</v>
      </c>
      <c r="E46" s="109">
        <v>2</v>
      </c>
      <c r="F46" s="3">
        <v>2</v>
      </c>
      <c r="G46" s="3">
        <v>2</v>
      </c>
      <c r="H46" s="37">
        <v>1</v>
      </c>
      <c r="I46" s="57">
        <f t="shared" si="20"/>
        <v>0</v>
      </c>
      <c r="J46" s="123"/>
      <c r="K46" s="3"/>
      <c r="L46" s="3"/>
      <c r="M46" s="37"/>
      <c r="N46" s="157">
        <f t="shared" si="21"/>
        <v>0</v>
      </c>
      <c r="O46" s="166"/>
      <c r="P46" s="11"/>
      <c r="Q46" s="11"/>
      <c r="R46" s="68"/>
      <c r="S46" s="61">
        <f t="shared" si="22"/>
        <v>0</v>
      </c>
      <c r="T46" s="158"/>
      <c r="U46" s="43"/>
      <c r="V46" s="12"/>
      <c r="W46" s="73"/>
      <c r="Y46" s="208">
        <v>5</v>
      </c>
      <c r="Z46" s="208">
        <f t="shared" si="4"/>
        <v>5</v>
      </c>
    </row>
    <row r="47" spans="1:26" ht="15" customHeight="1">
      <c r="A47" s="95" t="s">
        <v>9</v>
      </c>
      <c r="B47" s="201" t="s">
        <v>80</v>
      </c>
      <c r="C47" s="230">
        <f>SUM(D47+I47+N47+S47)</f>
        <v>125</v>
      </c>
      <c r="D47" s="70">
        <f t="shared" si="23"/>
        <v>125</v>
      </c>
      <c r="E47" s="124">
        <v>35</v>
      </c>
      <c r="F47" s="34">
        <v>30</v>
      </c>
      <c r="G47" s="34">
        <v>30</v>
      </c>
      <c r="H47" s="86">
        <v>30</v>
      </c>
      <c r="I47" s="58">
        <f t="shared" si="20"/>
        <v>0</v>
      </c>
      <c r="J47" s="124"/>
      <c r="K47" s="34"/>
      <c r="L47" s="34"/>
      <c r="M47" s="86"/>
      <c r="N47" s="157">
        <f>SUM(O47:R47)</f>
        <v>0</v>
      </c>
      <c r="O47" s="43"/>
      <c r="P47" s="11"/>
      <c r="Q47" s="11"/>
      <c r="R47" s="68"/>
      <c r="S47" s="61">
        <f>SUM(T47:W47)</f>
        <v>0</v>
      </c>
      <c r="T47" s="157"/>
      <c r="U47" s="43"/>
      <c r="V47" s="12"/>
      <c r="W47" s="73"/>
      <c r="Y47" s="208">
        <v>5</v>
      </c>
      <c r="Z47" s="208">
        <f t="shared" si="4"/>
        <v>5</v>
      </c>
    </row>
    <row r="48" spans="1:26" ht="15" customHeight="1">
      <c r="A48" s="82" t="s">
        <v>13</v>
      </c>
      <c r="B48" s="200" t="s">
        <v>81</v>
      </c>
      <c r="C48" s="230">
        <f>SUM(D48+I48+N48+S48)</f>
        <v>12</v>
      </c>
      <c r="D48" s="157">
        <f t="shared" si="23"/>
        <v>12</v>
      </c>
      <c r="E48" s="109">
        <v>4</v>
      </c>
      <c r="F48" s="3">
        <v>4</v>
      </c>
      <c r="G48" s="3">
        <v>2</v>
      </c>
      <c r="H48" s="37">
        <v>2</v>
      </c>
      <c r="I48" s="57">
        <f t="shared" si="20"/>
        <v>0</v>
      </c>
      <c r="J48" s="109"/>
      <c r="K48" s="3"/>
      <c r="L48" s="3"/>
      <c r="M48" s="37"/>
      <c r="N48" s="157">
        <f>SUM(O48:R48)</f>
        <v>0</v>
      </c>
      <c r="O48" s="43"/>
      <c r="P48" s="11"/>
      <c r="Q48" s="11"/>
      <c r="R48" s="68"/>
      <c r="S48" s="61">
        <f>SUM(T48:W48)</f>
        <v>0</v>
      </c>
      <c r="T48" s="157"/>
      <c r="U48" s="43"/>
      <c r="V48" s="12"/>
      <c r="W48" s="61"/>
      <c r="Y48" s="208">
        <v>5</v>
      </c>
      <c r="Z48" s="208">
        <f t="shared" si="4"/>
        <v>5</v>
      </c>
    </row>
    <row r="49" spans="1:26" ht="15" customHeight="1" thickBot="1">
      <c r="A49" s="82" t="s">
        <v>8</v>
      </c>
      <c r="B49" s="200" t="s">
        <v>114</v>
      </c>
      <c r="C49" s="230">
        <f>SUM(D49+I49+N49+S49)</f>
        <v>30</v>
      </c>
      <c r="D49" s="157">
        <f t="shared" si="23"/>
        <v>30</v>
      </c>
      <c r="E49" s="109"/>
      <c r="F49" s="3">
        <v>30</v>
      </c>
      <c r="G49" s="2"/>
      <c r="H49" s="135"/>
      <c r="I49" s="57">
        <f t="shared" si="20"/>
        <v>0</v>
      </c>
      <c r="J49" s="123"/>
      <c r="K49" s="2"/>
      <c r="L49" s="2"/>
      <c r="M49" s="135"/>
      <c r="N49" s="157">
        <f>SUM(O49:R49)</f>
        <v>0</v>
      </c>
      <c r="O49" s="166"/>
      <c r="P49" s="24"/>
      <c r="Q49" s="24"/>
      <c r="R49" s="172"/>
      <c r="S49" s="61">
        <f>SUM(T49:W49)</f>
        <v>0</v>
      </c>
      <c r="T49" s="158"/>
      <c r="U49" s="166"/>
      <c r="V49" s="167"/>
      <c r="W49" s="151"/>
      <c r="Y49" s="208">
        <f>D49</f>
        <v>30</v>
      </c>
      <c r="Z49" s="208">
        <f t="shared" si="4"/>
        <v>30</v>
      </c>
    </row>
    <row r="50" spans="1:26" ht="15" customHeight="1" thickBot="1">
      <c r="A50" s="31" t="s">
        <v>34</v>
      </c>
      <c r="B50" s="231" t="s">
        <v>82</v>
      </c>
      <c r="C50" s="192">
        <f>SUM(C51+C54)</f>
        <v>1161.2</v>
      </c>
      <c r="D50" s="155">
        <f t="shared" si="23"/>
        <v>833</v>
      </c>
      <c r="E50" s="6">
        <f>E51+E54</f>
        <v>236</v>
      </c>
      <c r="F50" s="4">
        <f>F51+F54</f>
        <v>255</v>
      </c>
      <c r="G50" s="4">
        <f>G51+G54</f>
        <v>106</v>
      </c>
      <c r="H50" s="5">
        <f>H51+H54</f>
        <v>236</v>
      </c>
      <c r="I50" s="55">
        <f t="shared" si="20"/>
        <v>248.2</v>
      </c>
      <c r="J50" s="6">
        <f>J51+J54</f>
        <v>156.5</v>
      </c>
      <c r="K50" s="4">
        <f>K51+K54</f>
        <v>32.8</v>
      </c>
      <c r="L50" s="4">
        <f>L51+L54</f>
        <v>22.2</v>
      </c>
      <c r="M50" s="5">
        <f>M51+M54</f>
        <v>36.7</v>
      </c>
      <c r="N50" s="155">
        <f t="shared" si="21"/>
        <v>0</v>
      </c>
      <c r="O50" s="42">
        <f>O51+O54</f>
        <v>0</v>
      </c>
      <c r="P50" s="15">
        <f>P51+P54</f>
        <v>0</v>
      </c>
      <c r="Q50" s="15">
        <f>Q51+Q54</f>
        <v>0</v>
      </c>
      <c r="R50" s="220">
        <f>R51+R54</f>
        <v>0</v>
      </c>
      <c r="S50" s="65">
        <f t="shared" si="22"/>
        <v>80</v>
      </c>
      <c r="T50" s="155">
        <f>T51+T54</f>
        <v>0</v>
      </c>
      <c r="U50" s="42">
        <f>U51+U54</f>
        <v>0</v>
      </c>
      <c r="V50" s="16">
        <f>V51+V54</f>
        <v>65</v>
      </c>
      <c r="W50" s="137">
        <f>W51+W54</f>
        <v>15</v>
      </c>
      <c r="Y50" s="233">
        <f>Y51+Y54</f>
        <v>833</v>
      </c>
      <c r="Z50" s="233">
        <f>Z51+Z54</f>
        <v>833</v>
      </c>
    </row>
    <row r="51" spans="1:26" ht="15" customHeight="1" thickBot="1">
      <c r="A51" s="94" t="s">
        <v>35</v>
      </c>
      <c r="B51" s="232" t="s">
        <v>83</v>
      </c>
      <c r="C51" s="192">
        <f>SUM(C52:C53)</f>
        <v>110</v>
      </c>
      <c r="D51" s="155">
        <f t="shared" si="23"/>
        <v>0</v>
      </c>
      <c r="E51" s="6">
        <f>SUM(E52:E53)</f>
        <v>0</v>
      </c>
      <c r="F51" s="4">
        <f>SUM(F52:F53)</f>
        <v>0</v>
      </c>
      <c r="G51" s="4">
        <f>SUM(G52:G53)</f>
        <v>0</v>
      </c>
      <c r="H51" s="5">
        <f>SUM(H52:H53)</f>
        <v>0</v>
      </c>
      <c r="I51" s="55">
        <f t="shared" si="20"/>
        <v>110</v>
      </c>
      <c r="J51" s="6">
        <f>SUM(J52:J53)</f>
        <v>110</v>
      </c>
      <c r="K51" s="4">
        <f>SUM(K52:K53)</f>
        <v>0</v>
      </c>
      <c r="L51" s="4">
        <f>SUM(L52:L53)</f>
        <v>0</v>
      </c>
      <c r="M51" s="5">
        <f>SUM(M52:M53)</f>
        <v>0</v>
      </c>
      <c r="N51" s="155">
        <f t="shared" si="21"/>
        <v>0</v>
      </c>
      <c r="O51" s="42">
        <f>SUM(O52:O53)</f>
        <v>0</v>
      </c>
      <c r="P51" s="15">
        <f>SUM(P52:P53)</f>
        <v>0</v>
      </c>
      <c r="Q51" s="15">
        <f>SUM(Q52:Q53)</f>
        <v>0</v>
      </c>
      <c r="R51" s="220">
        <f>SUM(R52:R53)</f>
        <v>0</v>
      </c>
      <c r="S51" s="65">
        <f t="shared" si="22"/>
        <v>0</v>
      </c>
      <c r="T51" s="155">
        <f>SUM(T52:T53)</f>
        <v>0</v>
      </c>
      <c r="U51" s="42">
        <f>SUM(U52:U53)</f>
        <v>0</v>
      </c>
      <c r="V51" s="16">
        <f>SUM(V52:V53)</f>
        <v>0</v>
      </c>
      <c r="W51" s="138">
        <f>SUM(W52:W53)</f>
        <v>0</v>
      </c>
      <c r="Y51" s="233">
        <f>SUM(Y52:Y53)</f>
        <v>0</v>
      </c>
      <c r="Z51" s="233">
        <f>SUM(Z52:Z53)</f>
        <v>0</v>
      </c>
    </row>
    <row r="52" spans="1:26" ht="15" customHeight="1">
      <c r="A52" s="80" t="s">
        <v>36</v>
      </c>
      <c r="B52" s="197" t="s">
        <v>115</v>
      </c>
      <c r="C52" s="230">
        <f>SUM(D52+I52+N52+S52)</f>
        <v>110</v>
      </c>
      <c r="D52" s="159">
        <f t="shared" si="23"/>
        <v>0</v>
      </c>
      <c r="E52" s="119"/>
      <c r="F52" s="32"/>
      <c r="G52" s="32"/>
      <c r="H52" s="85"/>
      <c r="I52" s="56">
        <f t="shared" si="20"/>
        <v>110</v>
      </c>
      <c r="J52" s="119">
        <v>110</v>
      </c>
      <c r="K52" s="32"/>
      <c r="L52" s="32"/>
      <c r="M52" s="85"/>
      <c r="N52" s="159">
        <f t="shared" si="21"/>
        <v>0</v>
      </c>
      <c r="O52" s="139"/>
      <c r="P52" s="9"/>
      <c r="Q52" s="9"/>
      <c r="R52" s="67"/>
      <c r="S52" s="60">
        <f t="shared" si="22"/>
        <v>0</v>
      </c>
      <c r="T52" s="159"/>
      <c r="U52" s="139"/>
      <c r="V52" s="10"/>
      <c r="W52" s="152"/>
      <c r="Y52" s="208">
        <v>0</v>
      </c>
      <c r="Z52" s="208">
        <f t="shared" si="4"/>
        <v>0</v>
      </c>
    </row>
    <row r="53" spans="1:26" ht="15" customHeight="1" thickBot="1">
      <c r="A53" s="95" t="s">
        <v>37</v>
      </c>
      <c r="B53" s="201" t="s">
        <v>116</v>
      </c>
      <c r="C53" s="230">
        <f>SUM(D53+I53+N53+S53)</f>
        <v>0</v>
      </c>
      <c r="D53" s="70">
        <f t="shared" si="23"/>
        <v>0</v>
      </c>
      <c r="E53" s="124"/>
      <c r="F53" s="34"/>
      <c r="G53" s="34"/>
      <c r="H53" s="86"/>
      <c r="I53" s="58">
        <f t="shared" si="20"/>
        <v>0</v>
      </c>
      <c r="J53" s="124"/>
      <c r="K53" s="34"/>
      <c r="L53" s="34"/>
      <c r="M53" s="86"/>
      <c r="N53" s="70">
        <f t="shared" si="21"/>
        <v>0</v>
      </c>
      <c r="O53" s="165"/>
      <c r="P53" s="13"/>
      <c r="Q53" s="13"/>
      <c r="R53" s="69"/>
      <c r="S53" s="66">
        <f t="shared" si="22"/>
        <v>0</v>
      </c>
      <c r="T53" s="70"/>
      <c r="U53" s="165"/>
      <c r="V53" s="14"/>
      <c r="W53" s="150"/>
      <c r="Y53" s="208">
        <v>0</v>
      </c>
      <c r="Z53" s="208">
        <f t="shared" si="4"/>
        <v>0</v>
      </c>
    </row>
    <row r="54" spans="1:26" ht="15" customHeight="1" thickBot="1">
      <c r="A54" s="94" t="s">
        <v>38</v>
      </c>
      <c r="B54" s="231" t="s">
        <v>84</v>
      </c>
      <c r="C54" s="192">
        <f>SUM(C55:C61)</f>
        <v>1051.2</v>
      </c>
      <c r="D54" s="155">
        <f t="shared" si="23"/>
        <v>833</v>
      </c>
      <c r="E54" s="6">
        <f>SUM(E55:E61)</f>
        <v>236</v>
      </c>
      <c r="F54" s="6">
        <f>SUM(F55:F61)</f>
        <v>255</v>
      </c>
      <c r="G54" s="6">
        <f>SUM(G55:G61)</f>
        <v>106</v>
      </c>
      <c r="H54" s="49">
        <f>SUM(H55:H61)</f>
        <v>236</v>
      </c>
      <c r="I54" s="83">
        <f t="shared" si="20"/>
        <v>138.2</v>
      </c>
      <c r="J54" s="131">
        <f>SUM(J55:J61)</f>
        <v>46.5</v>
      </c>
      <c r="K54" s="74">
        <f>SUM(K55:K61)</f>
        <v>32.8</v>
      </c>
      <c r="L54" s="74">
        <f>SUM(L55:L61)</f>
        <v>22.2</v>
      </c>
      <c r="M54" s="98">
        <f>SUM(M55:M61)</f>
        <v>36.7</v>
      </c>
      <c r="N54" s="55">
        <f t="shared" si="21"/>
        <v>0</v>
      </c>
      <c r="O54" s="6">
        <f>SUM(O59:O61)</f>
        <v>0</v>
      </c>
      <c r="P54" s="4">
        <f>SUM(P59:P61)</f>
        <v>0</v>
      </c>
      <c r="Q54" s="4">
        <f>SUM(Q59:Q61)</f>
        <v>0</v>
      </c>
      <c r="R54" s="50">
        <f>SUM(R59:R61)</f>
        <v>0</v>
      </c>
      <c r="S54" s="49">
        <f t="shared" si="22"/>
        <v>80</v>
      </c>
      <c r="T54" s="55">
        <f>SUM(T59:T61)</f>
        <v>0</v>
      </c>
      <c r="U54" s="6">
        <f>SUM(U59:U61)</f>
        <v>0</v>
      </c>
      <c r="V54" s="5">
        <f>SUM(V59:V61)</f>
        <v>65</v>
      </c>
      <c r="W54" s="83">
        <f>SUM(W59:W61)</f>
        <v>15</v>
      </c>
      <c r="Y54" s="233">
        <f>SUM(Y55:Y61)</f>
        <v>833</v>
      </c>
      <c r="Z54" s="233">
        <f>SUM(Z55:Z61)</f>
        <v>833</v>
      </c>
    </row>
    <row r="55" spans="1:26" ht="15" customHeight="1">
      <c r="A55" s="26" t="s">
        <v>91</v>
      </c>
      <c r="B55" s="199" t="s">
        <v>90</v>
      </c>
      <c r="C55" s="224">
        <f aca="true" t="shared" si="24" ref="C55:C61">D55+I55+N55+S55</f>
        <v>85.9</v>
      </c>
      <c r="D55" s="202">
        <f aca="true" t="shared" si="25" ref="D55:D60">SUM(E55:H55)</f>
        <v>80</v>
      </c>
      <c r="E55" s="108">
        <v>10</v>
      </c>
      <c r="F55" s="35">
        <v>10</v>
      </c>
      <c r="G55" s="35">
        <v>60</v>
      </c>
      <c r="H55" s="114"/>
      <c r="I55" s="53">
        <f aca="true" t="shared" si="26" ref="I55:I61">SUM(J55:M55)</f>
        <v>5.9</v>
      </c>
      <c r="J55" s="108">
        <v>1.5</v>
      </c>
      <c r="K55" s="35">
        <v>1.5</v>
      </c>
      <c r="L55" s="35">
        <v>1.2</v>
      </c>
      <c r="M55" s="36">
        <v>1.7</v>
      </c>
      <c r="N55" s="171">
        <f aca="true" t="shared" si="27" ref="N55:N61">SUM(O55:R55)</f>
        <v>0</v>
      </c>
      <c r="O55" s="59"/>
      <c r="P55" s="19"/>
      <c r="Q55" s="19"/>
      <c r="R55" s="221"/>
      <c r="S55" s="202">
        <f aca="true" t="shared" si="28" ref="S55:S61">SUM(T55:W55)</f>
        <v>0</v>
      </c>
      <c r="T55" s="171"/>
      <c r="U55" s="59"/>
      <c r="V55" s="20"/>
      <c r="W55" s="73"/>
      <c r="Y55" s="208">
        <f aca="true" t="shared" si="29" ref="Y55:Y61">D55</f>
        <v>80</v>
      </c>
      <c r="Z55" s="208">
        <f t="shared" si="4"/>
        <v>80</v>
      </c>
    </row>
    <row r="56" spans="1:26" ht="15" customHeight="1">
      <c r="A56" s="27" t="s">
        <v>46</v>
      </c>
      <c r="B56" s="200" t="s">
        <v>85</v>
      </c>
      <c r="C56" s="225">
        <f t="shared" si="24"/>
        <v>355</v>
      </c>
      <c r="D56" s="61">
        <f t="shared" si="25"/>
        <v>224</v>
      </c>
      <c r="E56" s="109">
        <v>50</v>
      </c>
      <c r="F56" s="3">
        <v>69</v>
      </c>
      <c r="G56" s="3">
        <v>45</v>
      </c>
      <c r="H56" s="89">
        <v>60</v>
      </c>
      <c r="I56" s="52">
        <f t="shared" si="26"/>
        <v>131</v>
      </c>
      <c r="J56" s="109">
        <v>45</v>
      </c>
      <c r="K56" s="3">
        <v>30</v>
      </c>
      <c r="L56" s="3">
        <v>21</v>
      </c>
      <c r="M56" s="37">
        <v>35</v>
      </c>
      <c r="N56" s="157">
        <f t="shared" si="27"/>
        <v>0</v>
      </c>
      <c r="O56" s="43"/>
      <c r="P56" s="11"/>
      <c r="Q56" s="11"/>
      <c r="R56" s="68"/>
      <c r="S56" s="61">
        <f t="shared" si="28"/>
        <v>0</v>
      </c>
      <c r="T56" s="157"/>
      <c r="U56" s="43"/>
      <c r="V56" s="12"/>
      <c r="W56" s="73"/>
      <c r="Y56" s="208">
        <f t="shared" si="29"/>
        <v>224</v>
      </c>
      <c r="Z56" s="208">
        <f t="shared" si="4"/>
        <v>224</v>
      </c>
    </row>
    <row r="57" spans="1:26" ht="15" customHeight="1" hidden="1">
      <c r="A57" s="27" t="s">
        <v>45</v>
      </c>
      <c r="B57" s="200" t="s">
        <v>86</v>
      </c>
      <c r="C57" s="225">
        <f t="shared" si="24"/>
        <v>0</v>
      </c>
      <c r="D57" s="61">
        <f t="shared" si="25"/>
        <v>0</v>
      </c>
      <c r="E57" s="109"/>
      <c r="F57" s="3"/>
      <c r="G57" s="3"/>
      <c r="H57" s="89"/>
      <c r="I57" s="52">
        <f t="shared" si="26"/>
        <v>0</v>
      </c>
      <c r="J57" s="109"/>
      <c r="K57" s="3"/>
      <c r="L57" s="3"/>
      <c r="M57" s="37"/>
      <c r="N57" s="157">
        <f t="shared" si="27"/>
        <v>0</v>
      </c>
      <c r="O57" s="43"/>
      <c r="P57" s="11"/>
      <c r="Q57" s="11"/>
      <c r="R57" s="68"/>
      <c r="S57" s="61">
        <f t="shared" si="28"/>
        <v>0</v>
      </c>
      <c r="T57" s="157"/>
      <c r="U57" s="43"/>
      <c r="V57" s="12"/>
      <c r="W57" s="73"/>
      <c r="Y57" s="208">
        <f t="shared" si="29"/>
        <v>0</v>
      </c>
      <c r="Z57" s="208">
        <f t="shared" si="4"/>
        <v>0</v>
      </c>
    </row>
    <row r="58" spans="1:26" ht="15" customHeight="1">
      <c r="A58" s="27" t="s">
        <v>44</v>
      </c>
      <c r="B58" s="200" t="s">
        <v>87</v>
      </c>
      <c r="C58" s="225">
        <f t="shared" si="24"/>
        <v>4</v>
      </c>
      <c r="D58" s="61">
        <f t="shared" si="25"/>
        <v>4</v>
      </c>
      <c r="E58" s="109">
        <v>1</v>
      </c>
      <c r="F58" s="3">
        <v>1</v>
      </c>
      <c r="G58" s="3">
        <v>1</v>
      </c>
      <c r="H58" s="89">
        <v>1</v>
      </c>
      <c r="I58" s="52">
        <f t="shared" si="26"/>
        <v>0</v>
      </c>
      <c r="J58" s="109"/>
      <c r="K58" s="3"/>
      <c r="L58" s="3"/>
      <c r="M58" s="37"/>
      <c r="N58" s="157">
        <f t="shared" si="27"/>
        <v>0</v>
      </c>
      <c r="O58" s="43"/>
      <c r="P58" s="11"/>
      <c r="Q58" s="11"/>
      <c r="R58" s="68"/>
      <c r="S58" s="61">
        <f t="shared" si="28"/>
        <v>0</v>
      </c>
      <c r="T58" s="157"/>
      <c r="U58" s="43"/>
      <c r="V58" s="12"/>
      <c r="W58" s="73"/>
      <c r="Y58" s="208">
        <f t="shared" si="29"/>
        <v>4</v>
      </c>
      <c r="Z58" s="208">
        <f t="shared" si="4"/>
        <v>4</v>
      </c>
    </row>
    <row r="59" spans="1:26" ht="15" customHeight="1">
      <c r="A59" s="27" t="s">
        <v>39</v>
      </c>
      <c r="B59" s="200" t="s">
        <v>117</v>
      </c>
      <c r="C59" s="225">
        <f t="shared" si="24"/>
        <v>1.3</v>
      </c>
      <c r="D59" s="61">
        <f t="shared" si="25"/>
        <v>0</v>
      </c>
      <c r="E59" s="109"/>
      <c r="F59" s="3"/>
      <c r="G59" s="3"/>
      <c r="H59" s="89"/>
      <c r="I59" s="52">
        <f t="shared" si="26"/>
        <v>1.3</v>
      </c>
      <c r="J59" s="109"/>
      <c r="K59" s="3">
        <v>1.3</v>
      </c>
      <c r="L59" s="3"/>
      <c r="M59" s="37"/>
      <c r="N59" s="157">
        <f t="shared" si="27"/>
        <v>0</v>
      </c>
      <c r="O59" s="43"/>
      <c r="P59" s="11"/>
      <c r="Q59" s="11"/>
      <c r="R59" s="68"/>
      <c r="S59" s="61">
        <f t="shared" si="28"/>
        <v>0</v>
      </c>
      <c r="T59" s="157"/>
      <c r="U59" s="43"/>
      <c r="V59" s="12"/>
      <c r="W59" s="152"/>
      <c r="Y59" s="208">
        <f t="shared" si="29"/>
        <v>0</v>
      </c>
      <c r="Z59" s="208">
        <f t="shared" si="4"/>
        <v>0</v>
      </c>
    </row>
    <row r="60" spans="1:26" ht="15" customHeight="1">
      <c r="A60" s="27" t="s">
        <v>12</v>
      </c>
      <c r="B60" s="200" t="s">
        <v>118</v>
      </c>
      <c r="C60" s="225">
        <f t="shared" si="24"/>
        <v>0</v>
      </c>
      <c r="D60" s="61">
        <f t="shared" si="25"/>
        <v>0</v>
      </c>
      <c r="E60" s="109"/>
      <c r="F60" s="3"/>
      <c r="G60" s="3"/>
      <c r="H60" s="89"/>
      <c r="I60" s="52">
        <f t="shared" si="26"/>
        <v>0</v>
      </c>
      <c r="J60" s="109"/>
      <c r="K60" s="3"/>
      <c r="L60" s="3"/>
      <c r="M60" s="37"/>
      <c r="N60" s="157">
        <f t="shared" si="27"/>
        <v>0</v>
      </c>
      <c r="O60" s="43"/>
      <c r="P60" s="11"/>
      <c r="Q60" s="11"/>
      <c r="R60" s="68"/>
      <c r="S60" s="61">
        <f t="shared" si="28"/>
        <v>0</v>
      </c>
      <c r="T60" s="157"/>
      <c r="U60" s="43"/>
      <c r="V60" s="12"/>
      <c r="W60" s="73"/>
      <c r="Y60" s="208">
        <f t="shared" si="29"/>
        <v>0</v>
      </c>
      <c r="Z60" s="208">
        <f t="shared" si="4"/>
        <v>0</v>
      </c>
    </row>
    <row r="61" spans="1:26" ht="15" customHeight="1" thickBot="1">
      <c r="A61" s="28" t="s">
        <v>11</v>
      </c>
      <c r="B61" s="198" t="s">
        <v>119</v>
      </c>
      <c r="C61" s="226">
        <f t="shared" si="24"/>
        <v>605</v>
      </c>
      <c r="D61" s="62">
        <f>SUM(E61:H61)</f>
        <v>525</v>
      </c>
      <c r="E61" s="110">
        <v>175</v>
      </c>
      <c r="F61" s="38">
        <v>175</v>
      </c>
      <c r="G61" s="38"/>
      <c r="H61" s="90">
        <v>175</v>
      </c>
      <c r="I61" s="54">
        <f t="shared" si="26"/>
        <v>0</v>
      </c>
      <c r="J61" s="110"/>
      <c r="K61" s="38"/>
      <c r="L61" s="38"/>
      <c r="M61" s="39"/>
      <c r="N61" s="154">
        <f t="shared" si="27"/>
        <v>0</v>
      </c>
      <c r="O61" s="44"/>
      <c r="P61" s="22"/>
      <c r="Q61" s="22"/>
      <c r="R61" s="176"/>
      <c r="S61" s="62">
        <f t="shared" si="28"/>
        <v>80</v>
      </c>
      <c r="T61" s="154"/>
      <c r="U61" s="44"/>
      <c r="V61" s="23">
        <v>65</v>
      </c>
      <c r="W61" s="62">
        <v>15</v>
      </c>
      <c r="Y61" s="208">
        <f t="shared" si="29"/>
        <v>525</v>
      </c>
      <c r="Z61" s="208">
        <f t="shared" si="4"/>
        <v>525</v>
      </c>
    </row>
    <row r="62" spans="1:13" ht="24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</row>
  </sheetData>
  <sheetProtection/>
  <mergeCells count="14">
    <mergeCell ref="AC1:AD1"/>
    <mergeCell ref="A1:M1"/>
    <mergeCell ref="A2:A3"/>
    <mergeCell ref="B2:B3"/>
    <mergeCell ref="C2:C3"/>
    <mergeCell ref="D2:D3"/>
    <mergeCell ref="E2:H2"/>
    <mergeCell ref="I2:I3"/>
    <mergeCell ref="J2:M2"/>
    <mergeCell ref="S2:S3"/>
    <mergeCell ref="A62:M62"/>
    <mergeCell ref="T2:W2"/>
    <mergeCell ref="N2:N3"/>
    <mergeCell ref="O2:R2"/>
  </mergeCells>
  <printOptions/>
  <pageMargins left="0.1968503937007874" right="0" top="0" bottom="0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Селихова</cp:lastModifiedBy>
  <cp:lastPrinted>2018-01-19T06:57:21Z</cp:lastPrinted>
  <dcterms:created xsi:type="dcterms:W3CDTF">1996-10-08T23:32:33Z</dcterms:created>
  <dcterms:modified xsi:type="dcterms:W3CDTF">2018-02-13T05:43:56Z</dcterms:modified>
  <cp:category/>
  <cp:version/>
  <cp:contentType/>
  <cp:contentStatus/>
</cp:coreProperties>
</file>